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3995" windowHeight="793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Q72" i="1" l="1"/>
  <c r="R72" i="1"/>
  <c r="U72" i="1"/>
  <c r="V72" i="1"/>
  <c r="W72" i="1"/>
  <c r="X72" i="1"/>
  <c r="Y72" i="1"/>
  <c r="Z72" i="1"/>
  <c r="AA72" i="1"/>
  <c r="AB72" i="1"/>
  <c r="AC72" i="1"/>
  <c r="AD72" i="1"/>
  <c r="Q73" i="1"/>
  <c r="R73" i="1"/>
  <c r="U73" i="1"/>
  <c r="V73" i="1"/>
  <c r="W73" i="1"/>
  <c r="X73" i="1"/>
  <c r="Y73" i="1"/>
  <c r="Z73" i="1"/>
  <c r="AA73" i="1"/>
  <c r="AB73" i="1"/>
  <c r="AC73" i="1"/>
  <c r="AD73" i="1"/>
  <c r="Q74" i="1"/>
  <c r="R74" i="1"/>
  <c r="U74" i="1"/>
  <c r="V74" i="1"/>
  <c r="W74" i="1"/>
  <c r="X74" i="1"/>
  <c r="Y74" i="1"/>
  <c r="Z74" i="1"/>
  <c r="AA74" i="1"/>
  <c r="AB74" i="1"/>
  <c r="AC74" i="1"/>
  <c r="AD74" i="1"/>
  <c r="Q75" i="1"/>
  <c r="R75" i="1"/>
  <c r="U75" i="1"/>
  <c r="V75" i="1"/>
  <c r="W75" i="1"/>
  <c r="X75" i="1"/>
  <c r="Y75" i="1"/>
  <c r="Z75" i="1"/>
  <c r="AA75" i="1"/>
  <c r="AB75" i="1"/>
  <c r="AC75" i="1"/>
  <c r="AD75" i="1"/>
  <c r="Q76" i="1"/>
  <c r="R76" i="1"/>
  <c r="U76" i="1"/>
  <c r="V76" i="1"/>
  <c r="W76" i="1"/>
  <c r="X76" i="1"/>
  <c r="Y76" i="1"/>
  <c r="Z76" i="1"/>
  <c r="AA76" i="1"/>
  <c r="AB76" i="1"/>
  <c r="AC76" i="1"/>
  <c r="AD76" i="1"/>
  <c r="Q77" i="1"/>
  <c r="R77" i="1"/>
  <c r="U77" i="1"/>
  <c r="V77" i="1"/>
  <c r="W77" i="1"/>
  <c r="X77" i="1"/>
  <c r="Y77" i="1"/>
  <c r="Z77" i="1"/>
  <c r="AA77" i="1"/>
  <c r="AB77" i="1"/>
  <c r="AC77" i="1"/>
  <c r="AD77" i="1"/>
  <c r="Q78" i="1"/>
  <c r="R78" i="1"/>
  <c r="U78" i="1"/>
  <c r="V78" i="1"/>
  <c r="W78" i="1"/>
  <c r="X78" i="1"/>
  <c r="Y78" i="1"/>
  <c r="Z78" i="1"/>
  <c r="AA78" i="1"/>
  <c r="AB78" i="1"/>
  <c r="AC78" i="1"/>
  <c r="AD78" i="1"/>
  <c r="Q79" i="1"/>
  <c r="R79" i="1"/>
  <c r="U79" i="1"/>
  <c r="V79" i="1"/>
  <c r="W79" i="1"/>
  <c r="X79" i="1"/>
  <c r="Y79" i="1"/>
  <c r="Z79" i="1"/>
  <c r="AA79" i="1"/>
  <c r="AB79" i="1"/>
  <c r="AC79" i="1"/>
  <c r="AD79" i="1"/>
  <c r="Q80" i="1"/>
  <c r="R80" i="1"/>
  <c r="U80" i="1"/>
  <c r="V80" i="1"/>
  <c r="W80" i="1"/>
  <c r="X80" i="1"/>
  <c r="Y80" i="1"/>
  <c r="Z80" i="1"/>
  <c r="AA80" i="1"/>
  <c r="AB80" i="1"/>
  <c r="AC80" i="1"/>
  <c r="AD80" i="1"/>
  <c r="Q81" i="1"/>
  <c r="R81" i="1"/>
  <c r="U81" i="1"/>
  <c r="V81" i="1"/>
  <c r="W81" i="1"/>
  <c r="X81" i="1"/>
  <c r="Y81" i="1"/>
  <c r="Z81" i="1"/>
  <c r="AA81" i="1"/>
  <c r="AB81" i="1"/>
  <c r="AC81" i="1"/>
  <c r="AD81" i="1"/>
  <c r="Q82" i="1"/>
  <c r="R82" i="1"/>
  <c r="U82" i="1"/>
  <c r="V82" i="1"/>
  <c r="W82" i="1"/>
  <c r="X82" i="1"/>
  <c r="Y82" i="1"/>
  <c r="Z82" i="1"/>
  <c r="AA82" i="1"/>
  <c r="AB82" i="1"/>
  <c r="AC82" i="1"/>
  <c r="AD82" i="1"/>
  <c r="Q83" i="1"/>
  <c r="R83" i="1"/>
  <c r="U83" i="1"/>
  <c r="V83" i="1"/>
  <c r="W83" i="1"/>
  <c r="X83" i="1"/>
  <c r="Y83" i="1"/>
  <c r="Z83" i="1"/>
  <c r="AA83" i="1"/>
  <c r="AB83" i="1"/>
  <c r="AC83" i="1"/>
  <c r="AD83" i="1"/>
  <c r="Q84" i="1"/>
  <c r="R84" i="1"/>
  <c r="U84" i="1"/>
  <c r="V84" i="1"/>
  <c r="W84" i="1"/>
  <c r="X84" i="1"/>
  <c r="Y84" i="1"/>
  <c r="Z84" i="1"/>
  <c r="AA84" i="1"/>
  <c r="AB84" i="1"/>
  <c r="AC84" i="1"/>
  <c r="AD84" i="1"/>
  <c r="Q85" i="1"/>
  <c r="R85" i="1"/>
  <c r="U85" i="1"/>
  <c r="V85" i="1"/>
  <c r="W85" i="1"/>
  <c r="X85" i="1"/>
  <c r="Y85" i="1"/>
  <c r="Z85" i="1"/>
  <c r="AA85" i="1"/>
  <c r="AB85" i="1"/>
  <c r="AC85" i="1"/>
  <c r="AD85" i="1"/>
  <c r="Q86" i="1"/>
  <c r="R86" i="1"/>
  <c r="U86" i="1"/>
  <c r="V86" i="1"/>
  <c r="W86" i="1"/>
  <c r="X86" i="1"/>
  <c r="Y86" i="1"/>
  <c r="Z86" i="1"/>
  <c r="AA86" i="1"/>
  <c r="AB86" i="1"/>
  <c r="AC86" i="1"/>
  <c r="AD86" i="1"/>
  <c r="Q87" i="1"/>
  <c r="R87" i="1"/>
  <c r="U87" i="1"/>
  <c r="V87" i="1"/>
  <c r="W87" i="1"/>
  <c r="X87" i="1"/>
  <c r="Y87" i="1"/>
  <c r="Z87" i="1"/>
  <c r="AA87" i="1"/>
  <c r="AB87" i="1"/>
  <c r="AC87" i="1"/>
  <c r="AD87" i="1"/>
  <c r="Q88" i="1"/>
  <c r="R88" i="1"/>
  <c r="U88" i="1"/>
  <c r="V88" i="1"/>
  <c r="W88" i="1"/>
  <c r="X88" i="1"/>
  <c r="Y88" i="1"/>
  <c r="Z88" i="1"/>
  <c r="AA88" i="1"/>
  <c r="AB88" i="1"/>
  <c r="AC88" i="1"/>
  <c r="AD88" i="1"/>
  <c r="N72" i="1"/>
  <c r="AE72" i="1" s="1"/>
  <c r="O72" i="1"/>
  <c r="AF72" i="1" s="1"/>
  <c r="N73" i="1"/>
  <c r="AE73" i="1" s="1"/>
  <c r="O73" i="1"/>
  <c r="AF73" i="1" s="1"/>
  <c r="N74" i="1"/>
  <c r="AE74" i="1" s="1"/>
  <c r="O74" i="1"/>
  <c r="AF74" i="1" s="1"/>
  <c r="N75" i="1"/>
  <c r="AE75" i="1" s="1"/>
  <c r="O75" i="1"/>
  <c r="AF75" i="1" s="1"/>
  <c r="N76" i="1"/>
  <c r="AE76" i="1" s="1"/>
  <c r="O76" i="1"/>
  <c r="AF76" i="1" s="1"/>
  <c r="N77" i="1"/>
  <c r="AE77" i="1" s="1"/>
  <c r="O77" i="1"/>
  <c r="AF77" i="1" s="1"/>
  <c r="N78" i="1"/>
  <c r="AE78" i="1" s="1"/>
  <c r="O78" i="1"/>
  <c r="AF78" i="1" s="1"/>
  <c r="N79" i="1"/>
  <c r="AE79" i="1" s="1"/>
  <c r="O79" i="1"/>
  <c r="AF79" i="1" s="1"/>
  <c r="N80" i="1"/>
  <c r="AE80" i="1" s="1"/>
  <c r="O80" i="1"/>
  <c r="AF80" i="1" s="1"/>
  <c r="N81" i="1"/>
  <c r="AE81" i="1" s="1"/>
  <c r="O81" i="1"/>
  <c r="AF81" i="1" s="1"/>
  <c r="N82" i="1"/>
  <c r="AE82" i="1" s="1"/>
  <c r="O82" i="1"/>
  <c r="AF82" i="1" s="1"/>
  <c r="Q39" i="1"/>
  <c r="R39" i="1"/>
  <c r="U39" i="1"/>
  <c r="V39" i="1"/>
  <c r="W39" i="1"/>
  <c r="X39" i="1"/>
  <c r="Y39" i="1"/>
  <c r="Z39" i="1"/>
  <c r="AA39" i="1"/>
  <c r="AB39" i="1"/>
  <c r="AC39" i="1"/>
  <c r="AD39" i="1"/>
  <c r="Q40" i="1"/>
  <c r="R40" i="1"/>
  <c r="U40" i="1"/>
  <c r="V40" i="1"/>
  <c r="W40" i="1"/>
  <c r="X40" i="1"/>
  <c r="Y40" i="1"/>
  <c r="Z40" i="1"/>
  <c r="AA40" i="1"/>
  <c r="AB40" i="1"/>
  <c r="AC40" i="1"/>
  <c r="AD40" i="1"/>
  <c r="Q41" i="1"/>
  <c r="R41" i="1"/>
  <c r="U41" i="1"/>
  <c r="V41" i="1"/>
  <c r="W41" i="1"/>
  <c r="X41" i="1"/>
  <c r="Y41" i="1"/>
  <c r="Z41" i="1"/>
  <c r="AA41" i="1"/>
  <c r="AB41" i="1"/>
  <c r="AC41" i="1"/>
  <c r="AD41" i="1"/>
  <c r="Q42" i="1"/>
  <c r="R42" i="1"/>
  <c r="U42" i="1"/>
  <c r="V42" i="1"/>
  <c r="W42" i="1"/>
  <c r="X42" i="1"/>
  <c r="Y42" i="1"/>
  <c r="Z42" i="1"/>
  <c r="AA42" i="1"/>
  <c r="AB42" i="1"/>
  <c r="AC42" i="1"/>
  <c r="AD42" i="1"/>
  <c r="Q43" i="1"/>
  <c r="R43" i="1"/>
  <c r="U43" i="1"/>
  <c r="V43" i="1"/>
  <c r="W43" i="1"/>
  <c r="X43" i="1"/>
  <c r="Y43" i="1"/>
  <c r="Z43" i="1"/>
  <c r="AA43" i="1"/>
  <c r="AB43" i="1"/>
  <c r="AC43" i="1"/>
  <c r="AD43" i="1"/>
  <c r="Q44" i="1"/>
  <c r="R44" i="1"/>
  <c r="U44" i="1"/>
  <c r="V44" i="1"/>
  <c r="W44" i="1"/>
  <c r="X44" i="1"/>
  <c r="Y44" i="1"/>
  <c r="Z44" i="1"/>
  <c r="AA44" i="1"/>
  <c r="AB44" i="1"/>
  <c r="AC44" i="1"/>
  <c r="AD44" i="1"/>
  <c r="Q45" i="1"/>
  <c r="R45" i="1"/>
  <c r="U45" i="1"/>
  <c r="V45" i="1"/>
  <c r="W45" i="1"/>
  <c r="X45" i="1"/>
  <c r="Y45" i="1"/>
  <c r="Z45" i="1"/>
  <c r="AA45" i="1"/>
  <c r="AB45" i="1"/>
  <c r="AC45" i="1"/>
  <c r="AD45" i="1"/>
  <c r="Q46" i="1"/>
  <c r="R46" i="1"/>
  <c r="U46" i="1"/>
  <c r="V46" i="1"/>
  <c r="W46" i="1"/>
  <c r="X46" i="1"/>
  <c r="Y46" i="1"/>
  <c r="Z46" i="1"/>
  <c r="AA46" i="1"/>
  <c r="AB46" i="1"/>
  <c r="AC46" i="1"/>
  <c r="AD46" i="1"/>
  <c r="Q47" i="1"/>
  <c r="R47" i="1"/>
  <c r="U47" i="1"/>
  <c r="V47" i="1"/>
  <c r="W47" i="1"/>
  <c r="X47" i="1"/>
  <c r="Y47" i="1"/>
  <c r="Z47" i="1"/>
  <c r="AA47" i="1"/>
  <c r="AB47" i="1"/>
  <c r="AC47" i="1"/>
  <c r="AD47" i="1"/>
  <c r="N40" i="1"/>
  <c r="AE40" i="1" s="1"/>
  <c r="O40" i="1"/>
  <c r="AF40" i="1" s="1"/>
  <c r="N41" i="1"/>
  <c r="AE41" i="1" s="1"/>
  <c r="O41" i="1"/>
  <c r="AF41" i="1" s="1"/>
  <c r="N42" i="1"/>
  <c r="AE42" i="1" s="1"/>
  <c r="O42" i="1"/>
  <c r="AF42" i="1" s="1"/>
  <c r="N43" i="1"/>
  <c r="AE43" i="1" s="1"/>
  <c r="O43" i="1"/>
  <c r="AF43" i="1" s="1"/>
  <c r="Q7" i="1"/>
  <c r="R7" i="1"/>
  <c r="U7" i="1"/>
  <c r="V7" i="1"/>
  <c r="W7" i="1"/>
  <c r="X7" i="1"/>
  <c r="Y7" i="1"/>
  <c r="Z7" i="1"/>
  <c r="AA7" i="1"/>
  <c r="AB7" i="1"/>
  <c r="AC7" i="1"/>
  <c r="AD7" i="1"/>
  <c r="Q8" i="1"/>
  <c r="R8" i="1"/>
  <c r="U8" i="1"/>
  <c r="V8" i="1"/>
  <c r="W8" i="1"/>
  <c r="X8" i="1"/>
  <c r="Y8" i="1"/>
  <c r="Z8" i="1"/>
  <c r="AA8" i="1"/>
  <c r="AB8" i="1"/>
  <c r="AC8" i="1"/>
  <c r="AD8" i="1"/>
  <c r="Q9" i="1"/>
  <c r="R9" i="1"/>
  <c r="U9" i="1"/>
  <c r="V9" i="1"/>
  <c r="W9" i="1"/>
  <c r="X9" i="1"/>
  <c r="Y9" i="1"/>
  <c r="Z9" i="1"/>
  <c r="AA9" i="1"/>
  <c r="AB9" i="1"/>
  <c r="AC9" i="1"/>
  <c r="AD9" i="1"/>
  <c r="Q10" i="1"/>
  <c r="R10" i="1"/>
  <c r="U10" i="1"/>
  <c r="V10" i="1"/>
  <c r="W10" i="1"/>
  <c r="X10" i="1"/>
  <c r="Y10" i="1"/>
  <c r="Z10" i="1"/>
  <c r="AA10" i="1"/>
  <c r="AB10" i="1"/>
  <c r="AC10" i="1"/>
  <c r="AD10" i="1"/>
  <c r="Q11" i="1"/>
  <c r="R11" i="1"/>
  <c r="U11" i="1"/>
  <c r="V11" i="1"/>
  <c r="W11" i="1"/>
  <c r="X11" i="1"/>
  <c r="Y11" i="1"/>
  <c r="Z11" i="1"/>
  <c r="AA11" i="1"/>
  <c r="AB11" i="1"/>
  <c r="AC11" i="1"/>
  <c r="AD11" i="1"/>
  <c r="Q12" i="1"/>
  <c r="R12" i="1"/>
  <c r="U12" i="1"/>
  <c r="V12" i="1"/>
  <c r="W12" i="1"/>
  <c r="X12" i="1"/>
  <c r="Y12" i="1"/>
  <c r="Z12" i="1"/>
  <c r="AA12" i="1"/>
  <c r="AB12" i="1"/>
  <c r="AC12" i="1"/>
  <c r="AD12" i="1"/>
  <c r="N7" i="1"/>
  <c r="AE7" i="1" s="1"/>
  <c r="O7" i="1"/>
  <c r="AF7" i="1" s="1"/>
  <c r="N8" i="1"/>
  <c r="AE8" i="1" s="1"/>
  <c r="O8" i="1"/>
  <c r="AF8" i="1" s="1"/>
  <c r="N9" i="1"/>
  <c r="AE9" i="1" s="1"/>
  <c r="O9" i="1"/>
  <c r="AF9" i="1" s="1"/>
  <c r="N10" i="1"/>
  <c r="AE10" i="1" s="1"/>
  <c r="O10" i="1"/>
  <c r="AF10" i="1" s="1"/>
  <c r="U2" i="1"/>
  <c r="V2" i="1"/>
  <c r="W2" i="1"/>
  <c r="X2" i="1"/>
  <c r="Y2" i="1"/>
  <c r="Z2" i="1"/>
  <c r="AA2" i="1"/>
  <c r="AB2" i="1"/>
  <c r="AC2" i="1"/>
  <c r="AD2" i="1"/>
  <c r="U3" i="1"/>
  <c r="V3" i="1"/>
  <c r="W3" i="1"/>
  <c r="X3" i="1"/>
  <c r="Y3" i="1"/>
  <c r="Z3" i="1"/>
  <c r="AA3" i="1"/>
  <c r="AB3" i="1"/>
  <c r="AC3" i="1"/>
  <c r="AD3" i="1"/>
  <c r="U4" i="1"/>
  <c r="V4" i="1"/>
  <c r="W4" i="1"/>
  <c r="X4" i="1"/>
  <c r="Y4" i="1"/>
  <c r="Z4" i="1"/>
  <c r="AA4" i="1"/>
  <c r="AB4" i="1"/>
  <c r="AC4" i="1"/>
  <c r="AD4" i="1"/>
  <c r="U5" i="1"/>
  <c r="V5" i="1"/>
  <c r="W5" i="1"/>
  <c r="X5" i="1"/>
  <c r="Y5" i="1"/>
  <c r="Z5" i="1"/>
  <c r="AA5" i="1"/>
  <c r="AB5" i="1"/>
  <c r="AC5" i="1"/>
  <c r="AD5" i="1"/>
  <c r="U6" i="1"/>
  <c r="N6" i="1" s="1"/>
  <c r="AE6" i="1" s="1"/>
  <c r="V6" i="1"/>
  <c r="O6" i="1"/>
  <c r="AF6" i="1" s="1"/>
  <c r="W6" i="1"/>
  <c r="X6" i="1"/>
  <c r="Y6" i="1"/>
  <c r="Z6" i="1"/>
  <c r="AA6" i="1"/>
  <c r="AB6" i="1"/>
  <c r="AC6" i="1"/>
  <c r="AD6" i="1"/>
  <c r="Q2" i="1"/>
  <c r="R2" i="1"/>
  <c r="Q3" i="1"/>
  <c r="R3" i="1"/>
  <c r="Q4" i="1"/>
  <c r="R4" i="1"/>
  <c r="Q5" i="1"/>
  <c r="R5" i="1"/>
  <c r="Q6" i="1"/>
  <c r="R6" i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N2" i="1"/>
  <c r="AE2" i="1" s="1"/>
  <c r="O2" i="1"/>
  <c r="AF2" i="1" s="1"/>
  <c r="N3" i="1"/>
  <c r="AE3" i="1" s="1"/>
  <c r="O3" i="1"/>
  <c r="AF3" i="1" s="1"/>
  <c r="N4" i="1"/>
  <c r="AE4" i="1" s="1"/>
  <c r="O4" i="1"/>
  <c r="AF4" i="1" s="1"/>
  <c r="N5" i="1"/>
  <c r="AE5" i="1" s="1"/>
  <c r="O5" i="1"/>
  <c r="AF5" i="1" s="1"/>
  <c r="N11" i="1"/>
  <c r="AE11" i="1" s="1"/>
  <c r="O11" i="1"/>
  <c r="AF11" i="1" s="1"/>
  <c r="V22" i="1"/>
  <c r="AB22" i="1"/>
  <c r="U22" i="1"/>
  <c r="AA22" i="1"/>
  <c r="AC22" i="1"/>
  <c r="V21" i="1"/>
  <c r="AB21" i="1"/>
  <c r="U21" i="1"/>
  <c r="AA21" i="1"/>
  <c r="N21" i="1" s="1"/>
  <c r="AE21" i="1" s="1"/>
  <c r="AC21" i="1"/>
  <c r="V20" i="1"/>
  <c r="AB20" i="1"/>
  <c r="U20" i="1"/>
  <c r="N20" i="1" s="1"/>
  <c r="AE20" i="1" s="1"/>
  <c r="AA20" i="1"/>
  <c r="AC20" i="1"/>
  <c r="V19" i="1"/>
  <c r="AB19" i="1"/>
  <c r="U19" i="1"/>
  <c r="AA19" i="1"/>
  <c r="N19" i="1" s="1"/>
  <c r="AE19" i="1" s="1"/>
  <c r="AC19" i="1"/>
  <c r="V18" i="1"/>
  <c r="AB18" i="1"/>
  <c r="U18" i="1"/>
  <c r="N18" i="1" s="1"/>
  <c r="AE18" i="1" s="1"/>
  <c r="AA18" i="1"/>
  <c r="AC18" i="1"/>
  <c r="V17" i="1"/>
  <c r="AB17" i="1"/>
  <c r="U17" i="1"/>
  <c r="AA17" i="1"/>
  <c r="N17" i="1" s="1"/>
  <c r="AE17" i="1" s="1"/>
  <c r="AC17" i="1"/>
  <c r="V16" i="1"/>
  <c r="AB16" i="1"/>
  <c r="U16" i="1"/>
  <c r="N16" i="1" s="1"/>
  <c r="AE16" i="1" s="1"/>
  <c r="AA16" i="1"/>
  <c r="AC16" i="1"/>
  <c r="V15" i="1"/>
  <c r="AB15" i="1"/>
  <c r="U15" i="1"/>
  <c r="AA15" i="1"/>
  <c r="AC15" i="1"/>
  <c r="V14" i="1"/>
  <c r="AB14" i="1"/>
  <c r="U14" i="1"/>
  <c r="N14" i="1" s="1"/>
  <c r="AE14" i="1" s="1"/>
  <c r="AA14" i="1"/>
  <c r="AC14" i="1"/>
  <c r="T68" i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S68" i="1"/>
  <c r="S69" i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N12" i="1"/>
  <c r="AE12" i="1"/>
  <c r="Q13" i="1"/>
  <c r="R13" i="1"/>
  <c r="U13" i="1"/>
  <c r="V13" i="1"/>
  <c r="W13" i="1"/>
  <c r="X13" i="1"/>
  <c r="Y13" i="1"/>
  <c r="Z13" i="1"/>
  <c r="AA13" i="1"/>
  <c r="N13" i="1"/>
  <c r="AE13" i="1" s="1"/>
  <c r="AB13" i="1"/>
  <c r="AC13" i="1"/>
  <c r="AD13" i="1"/>
  <c r="Q14" i="1"/>
  <c r="R14" i="1"/>
  <c r="W14" i="1"/>
  <c r="X14" i="1"/>
  <c r="Y14" i="1"/>
  <c r="Z14" i="1"/>
  <c r="AD14" i="1"/>
  <c r="O14" i="1"/>
  <c r="AF14" i="1" s="1"/>
  <c r="Q15" i="1"/>
  <c r="R15" i="1"/>
  <c r="W15" i="1"/>
  <c r="X15" i="1"/>
  <c r="Y15" i="1"/>
  <c r="Z15" i="1"/>
  <c r="AD15" i="1"/>
  <c r="Q16" i="1"/>
  <c r="R16" i="1"/>
  <c r="W16" i="1"/>
  <c r="X16" i="1"/>
  <c r="Y16" i="1"/>
  <c r="Z16" i="1"/>
  <c r="AD16" i="1"/>
  <c r="O16" i="1"/>
  <c r="AF16" i="1" s="1"/>
  <c r="Q17" i="1"/>
  <c r="R17" i="1"/>
  <c r="W17" i="1"/>
  <c r="X17" i="1"/>
  <c r="Y17" i="1"/>
  <c r="Z17" i="1"/>
  <c r="AD17" i="1"/>
  <c r="Q18" i="1"/>
  <c r="R18" i="1"/>
  <c r="W18" i="1"/>
  <c r="X18" i="1"/>
  <c r="Y18" i="1"/>
  <c r="Z18" i="1"/>
  <c r="AD18" i="1"/>
  <c r="O18" i="1"/>
  <c r="AF18" i="1" s="1"/>
  <c r="Q19" i="1"/>
  <c r="R19" i="1"/>
  <c r="W19" i="1"/>
  <c r="X19" i="1"/>
  <c r="Y19" i="1"/>
  <c r="Z19" i="1"/>
  <c r="AD19" i="1"/>
  <c r="Q20" i="1"/>
  <c r="R20" i="1"/>
  <c r="W20" i="1"/>
  <c r="X20" i="1"/>
  <c r="Y20" i="1"/>
  <c r="Z20" i="1"/>
  <c r="AD20" i="1"/>
  <c r="O20" i="1"/>
  <c r="AF20" i="1" s="1"/>
  <c r="Q21" i="1"/>
  <c r="R21" i="1"/>
  <c r="W21" i="1"/>
  <c r="X21" i="1"/>
  <c r="Y21" i="1"/>
  <c r="Z21" i="1"/>
  <c r="AD21" i="1"/>
  <c r="Q22" i="1"/>
  <c r="R22" i="1"/>
  <c r="W22" i="1"/>
  <c r="X22" i="1"/>
  <c r="Y22" i="1"/>
  <c r="Z22" i="1"/>
  <c r="AD22" i="1"/>
  <c r="Q48" i="1"/>
  <c r="R48" i="1"/>
  <c r="U48" i="1"/>
  <c r="V48" i="1"/>
  <c r="W48" i="1"/>
  <c r="X48" i="1"/>
  <c r="Y48" i="1"/>
  <c r="Z48" i="1"/>
  <c r="AA48" i="1"/>
  <c r="AB48" i="1"/>
  <c r="AC48" i="1"/>
  <c r="AD48" i="1"/>
  <c r="Q49" i="1"/>
  <c r="R49" i="1"/>
  <c r="U49" i="1"/>
  <c r="V49" i="1"/>
  <c r="W49" i="1"/>
  <c r="X49" i="1"/>
  <c r="Y49" i="1"/>
  <c r="Z49" i="1"/>
  <c r="AA49" i="1"/>
  <c r="AB49" i="1"/>
  <c r="AC49" i="1"/>
  <c r="AD49" i="1"/>
  <c r="Q50" i="1"/>
  <c r="R50" i="1"/>
  <c r="U50" i="1"/>
  <c r="V50" i="1"/>
  <c r="W50" i="1"/>
  <c r="X50" i="1"/>
  <c r="Y50" i="1"/>
  <c r="Z50" i="1"/>
  <c r="AA50" i="1"/>
  <c r="AB50" i="1"/>
  <c r="AC50" i="1"/>
  <c r="AD50" i="1"/>
  <c r="Q51" i="1"/>
  <c r="R51" i="1"/>
  <c r="U51" i="1"/>
  <c r="V51" i="1"/>
  <c r="W51" i="1"/>
  <c r="X51" i="1"/>
  <c r="Y51" i="1"/>
  <c r="Z51" i="1"/>
  <c r="AA51" i="1"/>
  <c r="AB51" i="1"/>
  <c r="AC51" i="1"/>
  <c r="AD51" i="1"/>
  <c r="Q52" i="1"/>
  <c r="R52" i="1"/>
  <c r="U52" i="1"/>
  <c r="V52" i="1"/>
  <c r="W52" i="1"/>
  <c r="X52" i="1"/>
  <c r="Y52" i="1"/>
  <c r="Z52" i="1"/>
  <c r="AA52" i="1"/>
  <c r="AB52" i="1"/>
  <c r="AC52" i="1"/>
  <c r="AD52" i="1"/>
  <c r="Q53" i="1"/>
  <c r="R53" i="1"/>
  <c r="U53" i="1"/>
  <c r="V53" i="1"/>
  <c r="W53" i="1"/>
  <c r="X53" i="1"/>
  <c r="Y53" i="1"/>
  <c r="Z53" i="1"/>
  <c r="AA53" i="1"/>
  <c r="AB53" i="1"/>
  <c r="AC53" i="1"/>
  <c r="AD53" i="1"/>
  <c r="Q54" i="1"/>
  <c r="R54" i="1"/>
  <c r="U54" i="1"/>
  <c r="V54" i="1"/>
  <c r="W54" i="1"/>
  <c r="X54" i="1"/>
  <c r="Y54" i="1"/>
  <c r="Z54" i="1"/>
  <c r="AA54" i="1"/>
  <c r="AB54" i="1"/>
  <c r="AC54" i="1"/>
  <c r="AD54" i="1"/>
  <c r="Q55" i="1"/>
  <c r="R55" i="1"/>
  <c r="U55" i="1"/>
  <c r="V55" i="1"/>
  <c r="W55" i="1"/>
  <c r="X55" i="1"/>
  <c r="Y55" i="1"/>
  <c r="Z55" i="1"/>
  <c r="AA55" i="1"/>
  <c r="AB55" i="1"/>
  <c r="AC55" i="1"/>
  <c r="AD55" i="1"/>
  <c r="Q56" i="1"/>
  <c r="R56" i="1"/>
  <c r="U56" i="1"/>
  <c r="V56" i="1"/>
  <c r="W56" i="1"/>
  <c r="X56" i="1"/>
  <c r="Y56" i="1"/>
  <c r="Z56" i="1"/>
  <c r="AA56" i="1"/>
  <c r="AB56" i="1"/>
  <c r="AC56" i="1"/>
  <c r="AD56" i="1"/>
  <c r="Q57" i="1"/>
  <c r="R57" i="1"/>
  <c r="U57" i="1"/>
  <c r="V57" i="1"/>
  <c r="W57" i="1"/>
  <c r="X57" i="1"/>
  <c r="Y57" i="1"/>
  <c r="Z57" i="1"/>
  <c r="AA57" i="1"/>
  <c r="AB57" i="1"/>
  <c r="AC57" i="1"/>
  <c r="AD57" i="1"/>
  <c r="Q58" i="1"/>
  <c r="R58" i="1"/>
  <c r="U58" i="1"/>
  <c r="V58" i="1"/>
  <c r="W58" i="1"/>
  <c r="X58" i="1"/>
  <c r="Y58" i="1"/>
  <c r="Z58" i="1"/>
  <c r="AA58" i="1"/>
  <c r="AB58" i="1"/>
  <c r="AC58" i="1"/>
  <c r="AD58" i="1"/>
  <c r="Q59" i="1"/>
  <c r="R59" i="1"/>
  <c r="U59" i="1"/>
  <c r="V59" i="1"/>
  <c r="W59" i="1"/>
  <c r="X59" i="1"/>
  <c r="Y59" i="1"/>
  <c r="Z59" i="1"/>
  <c r="AA59" i="1"/>
  <c r="AB59" i="1"/>
  <c r="AC59" i="1"/>
  <c r="AD59" i="1"/>
  <c r="Q60" i="1"/>
  <c r="R60" i="1"/>
  <c r="U60" i="1"/>
  <c r="V60" i="1"/>
  <c r="W60" i="1"/>
  <c r="X60" i="1"/>
  <c r="Y60" i="1"/>
  <c r="Z60" i="1"/>
  <c r="AA60" i="1"/>
  <c r="AB60" i="1"/>
  <c r="AC60" i="1"/>
  <c r="AD60" i="1"/>
  <c r="Q61" i="1"/>
  <c r="R61" i="1"/>
  <c r="U61" i="1"/>
  <c r="V61" i="1"/>
  <c r="W61" i="1"/>
  <c r="X61" i="1"/>
  <c r="Y61" i="1"/>
  <c r="Z61" i="1"/>
  <c r="AA61" i="1"/>
  <c r="AB61" i="1"/>
  <c r="AC61" i="1"/>
  <c r="AD61" i="1"/>
  <c r="Q62" i="1"/>
  <c r="R62" i="1"/>
  <c r="U62" i="1"/>
  <c r="V62" i="1"/>
  <c r="W62" i="1"/>
  <c r="X62" i="1"/>
  <c r="Y62" i="1"/>
  <c r="Z62" i="1"/>
  <c r="AA62" i="1"/>
  <c r="AB62" i="1"/>
  <c r="AC62" i="1"/>
  <c r="AD62" i="1"/>
  <c r="Q63" i="1"/>
  <c r="R63" i="1"/>
  <c r="U63" i="1"/>
  <c r="V63" i="1"/>
  <c r="W63" i="1"/>
  <c r="X63" i="1"/>
  <c r="Y63" i="1"/>
  <c r="Z63" i="1"/>
  <c r="AA63" i="1"/>
  <c r="AB63" i="1"/>
  <c r="AC63" i="1"/>
  <c r="AD63" i="1"/>
  <c r="Q89" i="1"/>
  <c r="R89" i="1"/>
  <c r="U89" i="1"/>
  <c r="V89" i="1"/>
  <c r="W89" i="1"/>
  <c r="X89" i="1"/>
  <c r="Y89" i="1"/>
  <c r="Z89" i="1"/>
  <c r="AA89" i="1"/>
  <c r="AB89" i="1"/>
  <c r="AC89" i="1"/>
  <c r="AD89" i="1"/>
  <c r="Q90" i="1"/>
  <c r="R90" i="1"/>
  <c r="U90" i="1"/>
  <c r="V90" i="1"/>
  <c r="W90" i="1"/>
  <c r="X90" i="1"/>
  <c r="Y90" i="1"/>
  <c r="Z90" i="1"/>
  <c r="AA90" i="1"/>
  <c r="AB90" i="1"/>
  <c r="AC90" i="1"/>
  <c r="AD90" i="1"/>
  <c r="Q91" i="1"/>
  <c r="R91" i="1"/>
  <c r="U91" i="1"/>
  <c r="V91" i="1"/>
  <c r="W91" i="1"/>
  <c r="X91" i="1"/>
  <c r="Y91" i="1"/>
  <c r="Z91" i="1"/>
  <c r="AA91" i="1"/>
  <c r="AB91" i="1"/>
  <c r="AC91" i="1"/>
  <c r="AD91" i="1"/>
  <c r="Q92" i="1"/>
  <c r="R92" i="1"/>
  <c r="U92" i="1"/>
  <c r="V92" i="1"/>
  <c r="W92" i="1"/>
  <c r="X92" i="1"/>
  <c r="Y92" i="1"/>
  <c r="Z92" i="1"/>
  <c r="AA92" i="1"/>
  <c r="AB92" i="1"/>
  <c r="AC92" i="1"/>
  <c r="AD92" i="1"/>
  <c r="Q93" i="1"/>
  <c r="R93" i="1"/>
  <c r="U93" i="1"/>
  <c r="V93" i="1"/>
  <c r="W93" i="1"/>
  <c r="X93" i="1"/>
  <c r="Y93" i="1"/>
  <c r="Z93" i="1"/>
  <c r="AA93" i="1"/>
  <c r="AB93" i="1"/>
  <c r="AC93" i="1"/>
  <c r="AD93" i="1"/>
  <c r="Q94" i="1"/>
  <c r="R94" i="1"/>
  <c r="U94" i="1"/>
  <c r="V94" i="1"/>
  <c r="W94" i="1"/>
  <c r="X94" i="1"/>
  <c r="Y94" i="1"/>
  <c r="Z94" i="1"/>
  <c r="AA94" i="1"/>
  <c r="AB94" i="1"/>
  <c r="AC94" i="1"/>
  <c r="AD94" i="1"/>
  <c r="Q95" i="1"/>
  <c r="R95" i="1"/>
  <c r="U95" i="1"/>
  <c r="V95" i="1"/>
  <c r="W95" i="1"/>
  <c r="X95" i="1"/>
  <c r="Y95" i="1"/>
  <c r="Z95" i="1"/>
  <c r="AA95" i="1"/>
  <c r="AB95" i="1"/>
  <c r="AC95" i="1"/>
  <c r="AD95" i="1"/>
  <c r="Q96" i="1"/>
  <c r="R96" i="1"/>
  <c r="U96" i="1"/>
  <c r="V96" i="1"/>
  <c r="W96" i="1"/>
  <c r="X96" i="1"/>
  <c r="Y96" i="1"/>
  <c r="Z96" i="1"/>
  <c r="AA96" i="1"/>
  <c r="AB96" i="1"/>
  <c r="AC96" i="1"/>
  <c r="AD96" i="1"/>
  <c r="Q97" i="1"/>
  <c r="R97" i="1"/>
  <c r="U97" i="1"/>
  <c r="V97" i="1"/>
  <c r="W97" i="1"/>
  <c r="X97" i="1"/>
  <c r="Y97" i="1"/>
  <c r="Z97" i="1"/>
  <c r="AA97" i="1"/>
  <c r="AB97" i="1"/>
  <c r="AC97" i="1"/>
  <c r="AD97" i="1"/>
  <c r="Q98" i="1"/>
  <c r="R98" i="1"/>
  <c r="U98" i="1"/>
  <c r="V98" i="1"/>
  <c r="W98" i="1"/>
  <c r="X98" i="1"/>
  <c r="Y98" i="1"/>
  <c r="Z98" i="1"/>
  <c r="AA98" i="1"/>
  <c r="AB98" i="1"/>
  <c r="AC98" i="1"/>
  <c r="AD98" i="1"/>
  <c r="AA64" i="1"/>
  <c r="AB64" i="1"/>
  <c r="AC64" i="1"/>
  <c r="AD64" i="1"/>
  <c r="AA65" i="1"/>
  <c r="AB65" i="1"/>
  <c r="AC65" i="1"/>
  <c r="AD65" i="1"/>
  <c r="AA31" i="1"/>
  <c r="AB31" i="1"/>
  <c r="AC31" i="1"/>
  <c r="AD31" i="1"/>
  <c r="AA32" i="1"/>
  <c r="AB32" i="1"/>
  <c r="AC32" i="1"/>
  <c r="AD32" i="1"/>
  <c r="Q64" i="1"/>
  <c r="R64" i="1"/>
  <c r="S35" i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T35" i="1"/>
  <c r="T36" i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U64" i="1"/>
  <c r="N64" i="1" s="1"/>
  <c r="AE64" i="1" s="1"/>
  <c r="V64" i="1"/>
  <c r="O64" i="1"/>
  <c r="AF64" i="1" s="1"/>
  <c r="W64" i="1"/>
  <c r="X64" i="1"/>
  <c r="Y64" i="1"/>
  <c r="Z64" i="1"/>
  <c r="Q65" i="1"/>
  <c r="R65" i="1"/>
  <c r="U65" i="1"/>
  <c r="N65" i="1" s="1"/>
  <c r="AE65" i="1" s="1"/>
  <c r="V65" i="1"/>
  <c r="O65" i="1" s="1"/>
  <c r="AF65" i="1" s="1"/>
  <c r="W65" i="1"/>
  <c r="X65" i="1"/>
  <c r="Y65" i="1"/>
  <c r="Z65" i="1"/>
  <c r="U31" i="1"/>
  <c r="N31" i="1" s="1"/>
  <c r="AE31" i="1" s="1"/>
  <c r="V31" i="1"/>
  <c r="O31" i="1"/>
  <c r="AF31" i="1" s="1"/>
  <c r="W31" i="1"/>
  <c r="X31" i="1"/>
  <c r="Y31" i="1"/>
  <c r="Z31" i="1"/>
  <c r="U32" i="1"/>
  <c r="N32" i="1" s="1"/>
  <c r="AE32" i="1" s="1"/>
  <c r="V32" i="1"/>
  <c r="O32" i="1" s="1"/>
  <c r="AF32" i="1" s="1"/>
  <c r="W32" i="1"/>
  <c r="X32" i="1"/>
  <c r="Y32" i="1"/>
  <c r="Z32" i="1"/>
  <c r="Q30" i="1"/>
  <c r="R30" i="1"/>
  <c r="Q31" i="1"/>
  <c r="R31" i="1"/>
  <c r="Q32" i="1"/>
  <c r="R32" i="1"/>
  <c r="V71" i="1"/>
  <c r="AB71" i="1"/>
  <c r="AD71" i="1"/>
  <c r="U71" i="1"/>
  <c r="AA71" i="1"/>
  <c r="AC71" i="1"/>
  <c r="Z71" i="1"/>
  <c r="Y71" i="1"/>
  <c r="X71" i="1"/>
  <c r="W71" i="1"/>
  <c r="V70" i="1"/>
  <c r="AB70" i="1"/>
  <c r="AD70" i="1"/>
  <c r="U70" i="1"/>
  <c r="AA70" i="1"/>
  <c r="AC70" i="1"/>
  <c r="Z70" i="1"/>
  <c r="Y70" i="1"/>
  <c r="X70" i="1"/>
  <c r="W70" i="1"/>
  <c r="V69" i="1"/>
  <c r="AB69" i="1"/>
  <c r="AD69" i="1"/>
  <c r="U69" i="1"/>
  <c r="AA69" i="1"/>
  <c r="AC69" i="1"/>
  <c r="Z69" i="1"/>
  <c r="Y69" i="1"/>
  <c r="X69" i="1"/>
  <c r="W69" i="1"/>
  <c r="V68" i="1"/>
  <c r="AB68" i="1"/>
  <c r="AB99" i="1" s="1"/>
  <c r="AD68" i="1"/>
  <c r="U68" i="1"/>
  <c r="AA68" i="1"/>
  <c r="AA99" i="1" s="1"/>
  <c r="AC68" i="1"/>
  <c r="Z68" i="1"/>
  <c r="Z99" i="1"/>
  <c r="Y68" i="1"/>
  <c r="Y99" i="1"/>
  <c r="X68" i="1"/>
  <c r="W68" i="1"/>
  <c r="W99" i="1" s="1"/>
  <c r="R71" i="1"/>
  <c r="R70" i="1"/>
  <c r="R69" i="1"/>
  <c r="R68" i="1"/>
  <c r="R99" i="1"/>
  <c r="Q71" i="1"/>
  <c r="Q70" i="1"/>
  <c r="Q69" i="1"/>
  <c r="Q68" i="1"/>
  <c r="Q99" i="1" s="1"/>
  <c r="X99" i="1"/>
  <c r="V99" i="1"/>
  <c r="U99" i="1"/>
  <c r="AB35" i="1"/>
  <c r="AB36" i="1"/>
  <c r="AB37" i="1"/>
  <c r="AB38" i="1"/>
  <c r="AA35" i="1"/>
  <c r="AA36" i="1"/>
  <c r="AA37" i="1"/>
  <c r="AA38" i="1"/>
  <c r="Z35" i="1"/>
  <c r="Z36" i="1"/>
  <c r="Z37" i="1"/>
  <c r="Z38" i="1"/>
  <c r="Z66" i="1"/>
  <c r="Y35" i="1"/>
  <c r="Y36" i="1"/>
  <c r="Y66" i="1" s="1"/>
  <c r="Y37" i="1"/>
  <c r="Y38" i="1"/>
  <c r="X35" i="1"/>
  <c r="X36" i="1"/>
  <c r="X37" i="1"/>
  <c r="X38" i="1"/>
  <c r="W35" i="1"/>
  <c r="W36" i="1"/>
  <c r="W37" i="1"/>
  <c r="W38" i="1"/>
  <c r="W66" i="1"/>
  <c r="V35" i="1"/>
  <c r="V36" i="1"/>
  <c r="V37" i="1"/>
  <c r="V38" i="1"/>
  <c r="U35" i="1"/>
  <c r="U36" i="1"/>
  <c r="U66" i="1" s="1"/>
  <c r="U37" i="1"/>
  <c r="U38" i="1"/>
  <c r="R35" i="1"/>
  <c r="R36" i="1"/>
  <c r="R37" i="1"/>
  <c r="R38" i="1"/>
  <c r="R66" i="1"/>
  <c r="Q35" i="1"/>
  <c r="Q36" i="1"/>
  <c r="Q66" i="1" s="1"/>
  <c r="Q37" i="1"/>
  <c r="Q38" i="1"/>
  <c r="AB23" i="1"/>
  <c r="AB24" i="1"/>
  <c r="AB25" i="1"/>
  <c r="AB26" i="1"/>
  <c r="AB27" i="1"/>
  <c r="AB28" i="1"/>
  <c r="AB29" i="1"/>
  <c r="AB30" i="1"/>
  <c r="AA23" i="1"/>
  <c r="AA24" i="1"/>
  <c r="AA25" i="1"/>
  <c r="AA26" i="1"/>
  <c r="AA27" i="1"/>
  <c r="AA28" i="1"/>
  <c r="AA29" i="1"/>
  <c r="AA30" i="1"/>
  <c r="Z23" i="1"/>
  <c r="Z24" i="1"/>
  <c r="Z25" i="1"/>
  <c r="Z26" i="1"/>
  <c r="Z27" i="1"/>
  <c r="Z28" i="1"/>
  <c r="Z29" i="1"/>
  <c r="Z30" i="1"/>
  <c r="Y23" i="1"/>
  <c r="Y33" i="1" s="1"/>
  <c r="Y24" i="1"/>
  <c r="Y25" i="1"/>
  <c r="Y26" i="1"/>
  <c r="Y27" i="1"/>
  <c r="Y28" i="1"/>
  <c r="Y29" i="1"/>
  <c r="Y30" i="1"/>
  <c r="X26" i="1"/>
  <c r="X23" i="1"/>
  <c r="X33" i="1" s="1"/>
  <c r="X24" i="1"/>
  <c r="X25" i="1"/>
  <c r="X27" i="1"/>
  <c r="X28" i="1"/>
  <c r="X29" i="1"/>
  <c r="X30" i="1"/>
  <c r="W25" i="1"/>
  <c r="W23" i="1"/>
  <c r="W24" i="1"/>
  <c r="W26" i="1"/>
  <c r="W33" i="1" s="1"/>
  <c r="W27" i="1"/>
  <c r="W28" i="1"/>
  <c r="W29" i="1"/>
  <c r="W30" i="1"/>
  <c r="V26" i="1"/>
  <c r="V23" i="1"/>
  <c r="V24" i="1"/>
  <c r="V25" i="1"/>
  <c r="V27" i="1"/>
  <c r="V28" i="1"/>
  <c r="V29" i="1"/>
  <c r="V30" i="1"/>
  <c r="U23" i="1"/>
  <c r="U24" i="1"/>
  <c r="U25" i="1"/>
  <c r="U26" i="1"/>
  <c r="U33" i="1" s="1"/>
  <c r="U27" i="1"/>
  <c r="U28" i="1"/>
  <c r="U29" i="1"/>
  <c r="U30" i="1"/>
  <c r="R26" i="1"/>
  <c r="R23" i="1"/>
  <c r="R24" i="1"/>
  <c r="R25" i="1"/>
  <c r="R27" i="1"/>
  <c r="R33" i="1" s="1"/>
  <c r="R28" i="1"/>
  <c r="R29" i="1"/>
  <c r="Q23" i="1"/>
  <c r="Q26" i="1"/>
  <c r="Q24" i="1"/>
  <c r="Q25" i="1"/>
  <c r="Q27" i="1"/>
  <c r="Q28" i="1"/>
  <c r="Q29" i="1"/>
  <c r="AD23" i="1"/>
  <c r="AD24" i="1"/>
  <c r="AD25" i="1"/>
  <c r="AD26" i="1"/>
  <c r="AD27" i="1"/>
  <c r="O27" i="1" s="1"/>
  <c r="AF27" i="1" s="1"/>
  <c r="AD28" i="1"/>
  <c r="O28" i="1"/>
  <c r="AD29" i="1"/>
  <c r="AD30" i="1"/>
  <c r="AC23" i="1"/>
  <c r="AC24" i="1"/>
  <c r="AC25" i="1"/>
  <c r="N25" i="1"/>
  <c r="AE25" i="1" s="1"/>
  <c r="AC26" i="1"/>
  <c r="AC27" i="1"/>
  <c r="N27" i="1"/>
  <c r="AE27" i="1" s="1"/>
  <c r="AC28" i="1"/>
  <c r="N28" i="1" s="1"/>
  <c r="AE28" i="1" s="1"/>
  <c r="AC29" i="1"/>
  <c r="N29" i="1"/>
  <c r="AE29" i="1" s="1"/>
  <c r="AC30" i="1"/>
  <c r="N30" i="1" s="1"/>
  <c r="AE30" i="1" s="1"/>
  <c r="AD35" i="1"/>
  <c r="AD66" i="1" s="1"/>
  <c r="AD36" i="1"/>
  <c r="AD37" i="1"/>
  <c r="AD38" i="1"/>
  <c r="O39" i="1"/>
  <c r="AF39" i="1"/>
  <c r="O45" i="1"/>
  <c r="AF45" i="1"/>
  <c r="AC35" i="1"/>
  <c r="AC36" i="1"/>
  <c r="AC37" i="1"/>
  <c r="N37" i="1"/>
  <c r="AE37" i="1" s="1"/>
  <c r="AC38" i="1"/>
  <c r="N39" i="1"/>
  <c r="AE39" i="1"/>
  <c r="N44" i="1"/>
  <c r="AE44" i="1"/>
  <c r="N45" i="1"/>
  <c r="AE45" i="1"/>
  <c r="N46" i="1"/>
  <c r="AE46" i="1"/>
  <c r="AD99" i="1"/>
  <c r="AC99" i="1"/>
  <c r="N23" i="1"/>
  <c r="AE23" i="1" s="1"/>
  <c r="O29" i="1"/>
  <c r="AF29" i="1" s="1"/>
  <c r="O24" i="1"/>
  <c r="AF24" i="1" s="1"/>
  <c r="O26" i="1"/>
  <c r="AF26" i="1" s="1"/>
  <c r="O37" i="1"/>
  <c r="AF37" i="1"/>
  <c r="O35" i="1"/>
  <c r="AF35" i="1"/>
  <c r="AF28" i="1"/>
  <c r="O23" i="1"/>
  <c r="AF23" i="1"/>
  <c r="N38" i="1"/>
  <c r="AE38" i="1" s="1"/>
  <c r="N36" i="1"/>
  <c r="AE36" i="1" s="1"/>
  <c r="O46" i="1"/>
  <c r="AF46" i="1" s="1"/>
  <c r="O44" i="1"/>
  <c r="AF44" i="1" s="1"/>
  <c r="O38" i="1"/>
  <c r="AF38" i="1" s="1"/>
  <c r="O36" i="1"/>
  <c r="AF36" i="1" s="1"/>
  <c r="AA66" i="1"/>
  <c r="N68" i="1"/>
  <c r="AE68" i="1"/>
  <c r="N69" i="1"/>
  <c r="AE69" i="1"/>
  <c r="N70" i="1"/>
  <c r="AE70" i="1"/>
  <c r="N71" i="1"/>
  <c r="AE71" i="1"/>
  <c r="O98" i="1"/>
  <c r="AF98" i="1" s="1"/>
  <c r="O97" i="1"/>
  <c r="AF97" i="1"/>
  <c r="O96" i="1"/>
  <c r="AF96" i="1"/>
  <c r="O95" i="1"/>
  <c r="AF95" i="1"/>
  <c r="O94" i="1"/>
  <c r="AF94" i="1"/>
  <c r="O93" i="1"/>
  <c r="AF93" i="1"/>
  <c r="O92" i="1"/>
  <c r="AF92" i="1"/>
  <c r="O91" i="1"/>
  <c r="AF91" i="1"/>
  <c r="O90" i="1"/>
  <c r="AF90" i="1"/>
  <c r="O89" i="1"/>
  <c r="AF89" i="1"/>
  <c r="O88" i="1"/>
  <c r="AF88" i="1"/>
  <c r="O87" i="1"/>
  <c r="AF87" i="1"/>
  <c r="O86" i="1"/>
  <c r="AF86" i="1"/>
  <c r="O85" i="1"/>
  <c r="AF85" i="1"/>
  <c r="O84" i="1"/>
  <c r="AF84" i="1"/>
  <c r="O83" i="1"/>
  <c r="AF83" i="1"/>
  <c r="O63" i="1"/>
  <c r="AF63" i="1"/>
  <c r="O62" i="1"/>
  <c r="AF62" i="1"/>
  <c r="O61" i="1"/>
  <c r="AF61" i="1"/>
  <c r="O60" i="1"/>
  <c r="AF60" i="1"/>
  <c r="O59" i="1"/>
  <c r="AF59" i="1"/>
  <c r="O58" i="1"/>
  <c r="AF58" i="1"/>
  <c r="O57" i="1"/>
  <c r="AF57" i="1"/>
  <c r="O56" i="1"/>
  <c r="AF56" i="1"/>
  <c r="O55" i="1"/>
  <c r="AF55" i="1"/>
  <c r="O54" i="1"/>
  <c r="AF54" i="1"/>
  <c r="O53" i="1"/>
  <c r="AF53" i="1"/>
  <c r="O52" i="1"/>
  <c r="AF52" i="1"/>
  <c r="O51" i="1"/>
  <c r="AF51" i="1"/>
  <c r="O50" i="1"/>
  <c r="AF50" i="1"/>
  <c r="O49" i="1"/>
  <c r="AF49" i="1"/>
  <c r="O48" i="1"/>
  <c r="AF48" i="1"/>
  <c r="O47" i="1"/>
  <c r="AF47" i="1"/>
  <c r="O68" i="1"/>
  <c r="AF68" i="1"/>
  <c r="O69" i="1"/>
  <c r="AF69" i="1"/>
  <c r="O70" i="1"/>
  <c r="AF70" i="1"/>
  <c r="O71" i="1"/>
  <c r="AF71" i="1"/>
  <c r="N98" i="1"/>
  <c r="AE98" i="1" s="1"/>
  <c r="N97" i="1"/>
  <c r="AE97" i="1"/>
  <c r="N96" i="1"/>
  <c r="AE96" i="1"/>
  <c r="N95" i="1"/>
  <c r="AE95" i="1"/>
  <c r="N94" i="1"/>
  <c r="AE94" i="1"/>
  <c r="N93" i="1"/>
  <c r="AE93" i="1"/>
  <c r="N92" i="1"/>
  <c r="AE92" i="1" s="1"/>
  <c r="N91" i="1"/>
  <c r="AE91" i="1" s="1"/>
  <c r="N90" i="1"/>
  <c r="AE90" i="1" s="1"/>
  <c r="N89" i="1"/>
  <c r="AE89" i="1" s="1"/>
  <c r="N88" i="1"/>
  <c r="AE88" i="1" s="1"/>
  <c r="N87" i="1"/>
  <c r="AE87" i="1" s="1"/>
  <c r="N86" i="1"/>
  <c r="AE86" i="1" s="1"/>
  <c r="N85" i="1"/>
  <c r="AE85" i="1" s="1"/>
  <c r="N84" i="1"/>
  <c r="AE84" i="1" s="1"/>
  <c r="N83" i="1"/>
  <c r="AE83" i="1" s="1"/>
  <c r="N63" i="1"/>
  <c r="AE63" i="1"/>
  <c r="N62" i="1"/>
  <c r="AE62" i="1"/>
  <c r="N61" i="1"/>
  <c r="AE61" i="1"/>
  <c r="N60" i="1"/>
  <c r="AE60" i="1"/>
  <c r="N59" i="1"/>
  <c r="AE59" i="1"/>
  <c r="N58" i="1"/>
  <c r="AE58" i="1"/>
  <c r="N57" i="1"/>
  <c r="AE57" i="1"/>
  <c r="N56" i="1"/>
  <c r="AE56" i="1"/>
  <c r="N55" i="1"/>
  <c r="AE55" i="1"/>
  <c r="N54" i="1"/>
  <c r="AE54" i="1"/>
  <c r="N53" i="1"/>
  <c r="AE53" i="1"/>
  <c r="N52" i="1"/>
  <c r="AE52" i="1"/>
  <c r="N51" i="1"/>
  <c r="AE51" i="1"/>
  <c r="N50" i="1"/>
  <c r="AE50" i="1"/>
  <c r="N49" i="1"/>
  <c r="AE49" i="1"/>
  <c r="N48" i="1"/>
  <c r="AE48" i="1"/>
  <c r="N47" i="1"/>
  <c r="AE47" i="1"/>
  <c r="O13" i="1"/>
  <c r="AF13" i="1" s="1"/>
  <c r="O12" i="1"/>
  <c r="AF12" i="1" s="1"/>
  <c r="N15" i="1"/>
  <c r="AE15" i="1" s="1"/>
  <c r="O17" i="1"/>
  <c r="AF17" i="1" s="1"/>
  <c r="O21" i="1"/>
  <c r="AF21" i="1" s="1"/>
  <c r="O22" i="1"/>
  <c r="AF22" i="1"/>
  <c r="O15" i="1"/>
  <c r="AF15" i="1"/>
  <c r="O19" i="1"/>
  <c r="AF19" i="1"/>
  <c r="Q33" i="1"/>
  <c r="F33" i="1" s="1"/>
  <c r="V33" i="1"/>
  <c r="I33" i="1" s="1"/>
  <c r="N35" i="1"/>
  <c r="AE35" i="1" s="1"/>
  <c r="AE66" i="1" s="1"/>
  <c r="O25" i="1"/>
  <c r="AF25" i="1"/>
  <c r="AC66" i="1"/>
  <c r="O30" i="1"/>
  <c r="AF30" i="1" s="1"/>
  <c r="N24" i="1"/>
  <c r="AE24" i="1" s="1"/>
  <c r="X66" i="1"/>
  <c r="AB66" i="1"/>
  <c r="V66" i="1"/>
  <c r="N26" i="1"/>
  <c r="AE26" i="1" s="1"/>
  <c r="N22" i="1"/>
  <c r="AE22" i="1" s="1"/>
  <c r="K33" i="1"/>
  <c r="AC33" i="1"/>
  <c r="L33" i="1"/>
  <c r="G33" i="1"/>
  <c r="AA33" i="1"/>
  <c r="AD33" i="1"/>
  <c r="Z33" i="1"/>
  <c r="M33" i="1" s="1"/>
  <c r="AB33" i="1"/>
  <c r="J33" i="1"/>
  <c r="AF33" i="1" l="1"/>
  <c r="O33" i="1" s="1"/>
  <c r="AF99" i="1"/>
  <c r="O99" i="1" s="1"/>
  <c r="L99" i="1"/>
  <c r="F99" i="1"/>
  <c r="J99" i="1"/>
  <c r="H99" i="1"/>
  <c r="M99" i="1"/>
  <c r="I99" i="1"/>
  <c r="G99" i="1"/>
  <c r="K99" i="1"/>
  <c r="AE99" i="1"/>
  <c r="N99" i="1" s="1"/>
  <c r="AF66" i="1"/>
  <c r="O66" i="1" s="1"/>
  <c r="G66" i="1"/>
  <c r="K66" i="1"/>
  <c r="I66" i="1"/>
  <c r="M66" i="1"/>
  <c r="H66" i="1"/>
  <c r="N66" i="1"/>
  <c r="L66" i="1"/>
  <c r="J66" i="1"/>
  <c r="F66" i="1"/>
  <c r="AE33" i="1"/>
  <c r="N33" i="1" s="1"/>
  <c r="H33" i="1"/>
</calcChain>
</file>

<file path=xl/sharedStrings.xml><?xml version="1.0" encoding="utf-8"?>
<sst xmlns="http://schemas.openxmlformats.org/spreadsheetml/2006/main" count="177" uniqueCount="36">
  <si>
    <t>Ursulinen</t>
  </si>
  <si>
    <t>Datum</t>
  </si>
  <si>
    <t>Völs</t>
  </si>
  <si>
    <t>Allerheiligen</t>
  </si>
  <si>
    <t>Ldn Flug</t>
  </si>
  <si>
    <t>Ldn Umgeb</t>
  </si>
  <si>
    <t>LD Flug</t>
  </si>
  <si>
    <t>LD Umgeb</t>
  </si>
  <si>
    <t>LE Flug</t>
  </si>
  <si>
    <t>LE Umgeb</t>
  </si>
  <si>
    <t>LN Flug</t>
  </si>
  <si>
    <t>LN Umgeb</t>
  </si>
  <si>
    <t>LDEN Flug</t>
  </si>
  <si>
    <t>LDEN Umgeb</t>
  </si>
  <si>
    <t>Ldn Ber Fl</t>
  </si>
  <si>
    <t>Ldn Ber Um</t>
  </si>
  <si>
    <t>Tage Flug</t>
  </si>
  <si>
    <t>Tage Umg</t>
  </si>
  <si>
    <t>LD Ber Fl</t>
  </si>
  <si>
    <t>LD Ber Um</t>
  </si>
  <si>
    <t>LE Ber Fl</t>
  </si>
  <si>
    <t>LE Ber Um</t>
  </si>
  <si>
    <t>LN Ber Fl</t>
  </si>
  <si>
    <t>LN Ber Um</t>
  </si>
  <si>
    <t>LE Ber+5 Fl</t>
  </si>
  <si>
    <t>LE+5 Ber Um</t>
  </si>
  <si>
    <t>LN+10 Ber Fl</t>
  </si>
  <si>
    <t>LN+10 Ber Um</t>
  </si>
  <si>
    <t>LDEN Ber Fl</t>
  </si>
  <si>
    <t>Di</t>
  </si>
  <si>
    <t>Mi</t>
  </si>
  <si>
    <t>Do</t>
  </si>
  <si>
    <t>Fr</t>
  </si>
  <si>
    <t>Sa</t>
  </si>
  <si>
    <t>So</t>
  </si>
  <si>
    <t>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</si>
</sst>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</font>
    <font>
      <sz val="8"/>
      <name val="Arial"/>
    </font>
    <font>
      <b/>
      <sz val="1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165" fontId="2" fillId="0" borderId="0" xfId="0" applyNumberFormat="1" applyFont="1"/>
    <xf numFmtId="1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  <xf numFmtId="165" fontId="0" fillId="0" borderId="0" xfId="1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zoomScale="80" zoomScaleNormal="80" workbookViewId="0">
      <selection activeCell="J51" sqref="J51"/>
    </sheetView>
  </sheetViews>
  <sheetFormatPr baseColWidth="10" defaultRowHeight="12.75" x14ac:dyDescent="0.2"/>
  <cols>
    <col min="1" max="1" width="9.5703125" style="1" customWidth="1"/>
    <col min="2" max="2" width="4.7109375" style="12" customWidth="1"/>
    <col min="3" max="4" width="3.7109375" style="12" customWidth="1"/>
    <col min="5" max="5" width="6.7109375" style="12" customWidth="1"/>
    <col min="6" max="13" width="15.7109375" style="16" customWidth="1"/>
    <col min="14" max="15" width="15.7109375" style="9" customWidth="1"/>
    <col min="16" max="16" width="3.85546875" style="2" customWidth="1"/>
    <col min="17" max="32" width="15.85546875" style="1" customWidth="1"/>
    <col min="33" max="16384" width="11.42578125" style="1"/>
  </cols>
  <sheetData>
    <row r="1" spans="1:32" s="3" customFormat="1" ht="12.75" customHeight="1" x14ac:dyDescent="0.2">
      <c r="A1" s="23" t="s">
        <v>0</v>
      </c>
      <c r="B1" s="22" t="s">
        <v>1</v>
      </c>
      <c r="C1" s="22"/>
      <c r="D1" s="22"/>
      <c r="E1" s="22"/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8" t="s">
        <v>12</v>
      </c>
      <c r="O1" s="8" t="s">
        <v>13</v>
      </c>
      <c r="P1" s="4"/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28</v>
      </c>
    </row>
    <row r="2" spans="1:32" x14ac:dyDescent="0.2">
      <c r="A2" s="23"/>
      <c r="B2" s="12" t="s">
        <v>34</v>
      </c>
      <c r="C2" s="13">
        <v>1</v>
      </c>
      <c r="D2" s="13">
        <v>3</v>
      </c>
      <c r="E2" s="13">
        <v>2015</v>
      </c>
      <c r="F2" s="16">
        <v>64.400000000000006</v>
      </c>
      <c r="G2" s="16">
        <v>57.9</v>
      </c>
      <c r="H2" s="16">
        <v>65.3</v>
      </c>
      <c r="I2" s="16">
        <v>58.4</v>
      </c>
      <c r="J2" s="16">
        <v>59.2</v>
      </c>
      <c r="K2" s="16">
        <v>52.3</v>
      </c>
      <c r="L2" s="16">
        <v>46.6</v>
      </c>
      <c r="M2" s="16">
        <v>49.7</v>
      </c>
      <c r="N2" s="9">
        <f t="shared" ref="N2:N11" si="0">10*LOG10((1/24)*(13*U2+AA2+AC2))</f>
        <v>63.648420673117563</v>
      </c>
      <c r="O2" s="9">
        <f t="shared" ref="O2:O11" si="1">10*LOG10((1/24)*(13*V2+AB2+AD2))</f>
        <v>58.767693199970111</v>
      </c>
      <c r="P2" s="5"/>
      <c r="Q2" s="1">
        <f t="shared" ref="Q2:R6" si="2">10^(F2/10)</f>
        <v>2754228.7033381732</v>
      </c>
      <c r="R2" s="1">
        <f t="shared" si="2"/>
        <v>616595.00186148309</v>
      </c>
      <c r="S2" s="1">
        <v>1</v>
      </c>
      <c r="T2" s="1">
        <v>1</v>
      </c>
      <c r="U2" s="1">
        <f t="shared" ref="U2:Z6" si="3">10^(H2/10)</f>
        <v>3388441.5613920246</v>
      </c>
      <c r="V2" s="1">
        <f t="shared" si="3"/>
        <v>691830.97091893724</v>
      </c>
      <c r="W2" s="1">
        <f t="shared" si="3"/>
        <v>831763.77110267128</v>
      </c>
      <c r="X2" s="1">
        <f t="shared" si="3"/>
        <v>169824.36524617439</v>
      </c>
      <c r="Y2" s="1">
        <f t="shared" si="3"/>
        <v>45708.818961487581</v>
      </c>
      <c r="Z2" s="1">
        <f t="shared" si="3"/>
        <v>93325.430079699319</v>
      </c>
      <c r="AA2" s="1">
        <f t="shared" ref="AA2:AB6" si="4">3*10^((J2+5)/10)</f>
        <v>7890803.9756861525</v>
      </c>
      <c r="AB2" s="1">
        <f t="shared" si="4"/>
        <v>1611095.3891107584</v>
      </c>
      <c r="AC2" s="1">
        <f t="shared" ref="AC2:AD6" si="5">8*10^((L2+10)/10)</f>
        <v>3656705.5169190038</v>
      </c>
      <c r="AD2" s="1">
        <f t="shared" si="5"/>
        <v>7466034.4063759539</v>
      </c>
      <c r="AE2" s="1">
        <f t="shared" ref="AE2:AF6" si="6">10^(N2/10)</f>
        <v>2316552.0746125667</v>
      </c>
      <c r="AF2" s="1">
        <f t="shared" si="6"/>
        <v>752955.51739303744</v>
      </c>
    </row>
    <row r="3" spans="1:32" x14ac:dyDescent="0.2">
      <c r="A3" s="23"/>
      <c r="B3" s="12" t="s">
        <v>35</v>
      </c>
      <c r="C3" s="13">
        <v>2</v>
      </c>
      <c r="D3" s="13">
        <v>3</v>
      </c>
      <c r="E3" s="13">
        <v>2015</v>
      </c>
      <c r="F3" s="16">
        <v>64</v>
      </c>
      <c r="G3" s="16">
        <v>58.1</v>
      </c>
      <c r="H3" s="16">
        <v>64.2</v>
      </c>
      <c r="I3" s="16">
        <v>57.8</v>
      </c>
      <c r="J3" s="16">
        <v>63.9</v>
      </c>
      <c r="K3" s="16">
        <v>55.6</v>
      </c>
      <c r="L3" s="16">
        <v>51.4</v>
      </c>
      <c r="M3" s="16">
        <v>52.9</v>
      </c>
      <c r="N3" s="9">
        <f t="shared" si="0"/>
        <v>64.5563128413812</v>
      </c>
      <c r="O3" s="9">
        <f t="shared" si="1"/>
        <v>60.491613455055564</v>
      </c>
      <c r="P3" s="5"/>
      <c r="Q3" s="1">
        <f t="shared" si="2"/>
        <v>2511886.431509587</v>
      </c>
      <c r="R3" s="1">
        <f t="shared" si="2"/>
        <v>645654.22903465747</v>
      </c>
      <c r="S3" s="1">
        <f t="shared" ref="S3:T6" si="7">IF(F3&gt;0,1+S2,0+S2)</f>
        <v>2</v>
      </c>
      <c r="T3" s="1">
        <f t="shared" si="7"/>
        <v>2</v>
      </c>
      <c r="U3" s="1">
        <f t="shared" si="3"/>
        <v>2630267.9918953842</v>
      </c>
      <c r="V3" s="1">
        <f t="shared" si="3"/>
        <v>602559.58607435762</v>
      </c>
      <c r="W3" s="1">
        <f t="shared" si="3"/>
        <v>2454708.915685033</v>
      </c>
      <c r="X3" s="1">
        <f t="shared" si="3"/>
        <v>363078.05477010203</v>
      </c>
      <c r="Y3" s="1">
        <f t="shared" si="3"/>
        <v>138038.42646028858</v>
      </c>
      <c r="Z3" s="1">
        <f t="shared" si="3"/>
        <v>194984.45997580473</v>
      </c>
      <c r="AA3" s="1">
        <f t="shared" si="4"/>
        <v>23287413.498860832</v>
      </c>
      <c r="AB3" s="1">
        <f t="shared" si="4"/>
        <v>3444460.8644906566</v>
      </c>
      <c r="AC3" s="1">
        <f t="shared" si="5"/>
        <v>11043074.116823079</v>
      </c>
      <c r="AD3" s="1">
        <f t="shared" si="5"/>
        <v>15598756.798064396</v>
      </c>
      <c r="AE3" s="1">
        <f t="shared" si="6"/>
        <v>2855165.4795968328</v>
      </c>
      <c r="AF3" s="1">
        <f t="shared" si="6"/>
        <v>1119853.8450634058</v>
      </c>
    </row>
    <row r="4" spans="1:32" x14ac:dyDescent="0.2">
      <c r="A4" s="23"/>
      <c r="B4" s="12" t="s">
        <v>29</v>
      </c>
      <c r="C4" s="13">
        <v>3</v>
      </c>
      <c r="D4" s="13">
        <v>3</v>
      </c>
      <c r="E4" s="13">
        <v>2015</v>
      </c>
      <c r="F4" s="16">
        <v>60.9</v>
      </c>
      <c r="G4" s="16">
        <v>56.6</v>
      </c>
      <c r="H4" s="16">
        <v>61.3</v>
      </c>
      <c r="I4" s="16">
        <v>56.3</v>
      </c>
      <c r="J4" s="16">
        <v>60.5</v>
      </c>
      <c r="K4" s="16">
        <v>53.6</v>
      </c>
      <c r="L4" s="16">
        <v>31.1</v>
      </c>
      <c r="M4" s="16">
        <v>51.9</v>
      </c>
      <c r="N4" s="9">
        <f t="shared" si="0"/>
        <v>60.713292661731842</v>
      </c>
      <c r="O4" s="9">
        <f t="shared" si="1"/>
        <v>59.231873220507509</v>
      </c>
      <c r="P4" s="5"/>
      <c r="Q4" s="1">
        <f t="shared" si="2"/>
        <v>1230268.770812382</v>
      </c>
      <c r="R4" s="1">
        <f t="shared" si="2"/>
        <v>457088.18961487547</v>
      </c>
      <c r="S4" s="1">
        <f t="shared" si="7"/>
        <v>3</v>
      </c>
      <c r="T4" s="1">
        <f t="shared" si="7"/>
        <v>3</v>
      </c>
      <c r="U4" s="1">
        <f t="shared" si="3"/>
        <v>1348962.8825916562</v>
      </c>
      <c r="V4" s="1">
        <f t="shared" si="3"/>
        <v>426579.51880159322</v>
      </c>
      <c r="W4" s="1">
        <f t="shared" si="3"/>
        <v>1122018.4543019643</v>
      </c>
      <c r="X4" s="1">
        <f t="shared" si="3"/>
        <v>229086.76527677779</v>
      </c>
      <c r="Y4" s="1">
        <f t="shared" si="3"/>
        <v>1288.2495516931358</v>
      </c>
      <c r="Z4" s="1">
        <f t="shared" si="3"/>
        <v>154881.66189124816</v>
      </c>
      <c r="AA4" s="1">
        <f t="shared" si="4"/>
        <v>10644401.677007278</v>
      </c>
      <c r="AB4" s="1">
        <f t="shared" si="4"/>
        <v>2173307.8802249758</v>
      </c>
      <c r="AC4" s="1">
        <f t="shared" si="5"/>
        <v>103059.96413545088</v>
      </c>
      <c r="AD4" s="1">
        <f t="shared" si="5"/>
        <v>12390532.951299844</v>
      </c>
      <c r="AE4" s="1">
        <f t="shared" si="6"/>
        <v>1178499.1297847615</v>
      </c>
      <c r="AF4" s="1">
        <f t="shared" si="6"/>
        <v>837890.60733106488</v>
      </c>
    </row>
    <row r="5" spans="1:32" x14ac:dyDescent="0.2">
      <c r="A5" s="23"/>
      <c r="B5" s="12" t="s">
        <v>30</v>
      </c>
      <c r="C5" s="13">
        <v>4</v>
      </c>
      <c r="D5" s="13">
        <v>3</v>
      </c>
      <c r="E5" s="13">
        <v>2015</v>
      </c>
      <c r="F5" s="16">
        <v>62.7</v>
      </c>
      <c r="G5" s="16">
        <v>56.3</v>
      </c>
      <c r="H5" s="16">
        <v>63.3</v>
      </c>
      <c r="I5" s="16">
        <v>56.4</v>
      </c>
      <c r="J5" s="16">
        <v>60.5</v>
      </c>
      <c r="K5" s="16">
        <v>52.9</v>
      </c>
      <c r="L5" s="16">
        <v>49.3</v>
      </c>
      <c r="M5" s="16">
        <v>50</v>
      </c>
      <c r="N5" s="9">
        <f t="shared" si="0"/>
        <v>62.753786740515679</v>
      </c>
      <c r="O5" s="9">
        <f t="shared" si="1"/>
        <v>58.108061232950433</v>
      </c>
      <c r="P5" s="5"/>
      <c r="Q5" s="1">
        <f t="shared" si="2"/>
        <v>1862087.1366628716</v>
      </c>
      <c r="R5" s="1">
        <f t="shared" si="2"/>
        <v>426579.51880159322</v>
      </c>
      <c r="S5" s="1">
        <f t="shared" si="7"/>
        <v>4</v>
      </c>
      <c r="T5" s="1">
        <f t="shared" si="7"/>
        <v>4</v>
      </c>
      <c r="U5" s="1">
        <f t="shared" si="3"/>
        <v>2137962.0895022359</v>
      </c>
      <c r="V5" s="1">
        <f t="shared" si="3"/>
        <v>436515.83224016649</v>
      </c>
      <c r="W5" s="1">
        <f t="shared" si="3"/>
        <v>1122018.4543019643</v>
      </c>
      <c r="X5" s="1">
        <f t="shared" si="3"/>
        <v>194984.45997580473</v>
      </c>
      <c r="Y5" s="1">
        <f t="shared" si="3"/>
        <v>85113.803820237721</v>
      </c>
      <c r="Z5" s="1">
        <f t="shared" si="3"/>
        <v>100000</v>
      </c>
      <c r="AA5" s="1">
        <f t="shared" si="4"/>
        <v>10644401.677007278</v>
      </c>
      <c r="AB5" s="1">
        <f t="shared" si="4"/>
        <v>1849785.0055844493</v>
      </c>
      <c r="AC5" s="1">
        <f t="shared" si="5"/>
        <v>6809104.3056190135</v>
      </c>
      <c r="AD5" s="1">
        <f t="shared" si="5"/>
        <v>8000000</v>
      </c>
      <c r="AE5" s="1">
        <f t="shared" si="6"/>
        <v>1885292.2144231452</v>
      </c>
      <c r="AF5" s="1">
        <f t="shared" si="6"/>
        <v>646853.78436277597</v>
      </c>
    </row>
    <row r="6" spans="1:32" x14ac:dyDescent="0.2">
      <c r="A6" s="23"/>
      <c r="B6" s="12" t="s">
        <v>31</v>
      </c>
      <c r="C6" s="13">
        <v>5</v>
      </c>
      <c r="D6" s="13">
        <v>3</v>
      </c>
      <c r="E6" s="13">
        <v>2015</v>
      </c>
      <c r="F6" s="16">
        <v>63.5</v>
      </c>
      <c r="G6" s="16">
        <v>57.4</v>
      </c>
      <c r="H6" s="16">
        <v>63.9</v>
      </c>
      <c r="I6" s="16">
        <v>57.5</v>
      </c>
      <c r="J6" s="16">
        <v>63</v>
      </c>
      <c r="K6" s="16">
        <v>55.4</v>
      </c>
      <c r="L6" s="16">
        <v>46.4</v>
      </c>
      <c r="M6" s="16">
        <v>49.7</v>
      </c>
      <c r="N6" s="9">
        <f t="shared" ref="N6:O10" si="8">10*LOG10((1/24)*(13*U6+AA6+AC6))</f>
        <v>63.548449530596884</v>
      </c>
      <c r="O6" s="9">
        <f t="shared" si="8"/>
        <v>58.766485098256695</v>
      </c>
      <c r="P6" s="5"/>
      <c r="Q6" s="1">
        <f t="shared" si="2"/>
        <v>2238721.1385683389</v>
      </c>
      <c r="R6" s="1">
        <f t="shared" si="2"/>
        <v>549540.87385762564</v>
      </c>
      <c r="S6" s="1">
        <f t="shared" si="7"/>
        <v>5</v>
      </c>
      <c r="T6" s="1">
        <f t="shared" si="7"/>
        <v>5</v>
      </c>
      <c r="U6" s="1">
        <f t="shared" si="3"/>
        <v>2454708.915685033</v>
      </c>
      <c r="V6" s="1">
        <f t="shared" si="3"/>
        <v>562341.32519035018</v>
      </c>
      <c r="W6" s="1">
        <f t="shared" si="3"/>
        <v>1995262.31496888</v>
      </c>
      <c r="X6" s="1">
        <f t="shared" si="3"/>
        <v>346736.85045253241</v>
      </c>
      <c r="Y6" s="1">
        <f t="shared" si="3"/>
        <v>43651.583224016598</v>
      </c>
      <c r="Z6" s="1">
        <f t="shared" si="3"/>
        <v>93325.430079699319</v>
      </c>
      <c r="AA6" s="1">
        <f t="shared" si="4"/>
        <v>18928720.334405813</v>
      </c>
      <c r="AB6" s="1">
        <f t="shared" si="4"/>
        <v>3289434.5884295581</v>
      </c>
      <c r="AC6" s="1">
        <f t="shared" si="5"/>
        <v>3492126.6579213319</v>
      </c>
      <c r="AD6" s="1">
        <f t="shared" si="5"/>
        <v>7466034.4063759539</v>
      </c>
      <c r="AE6" s="1">
        <f t="shared" si="6"/>
        <v>2263835.9540096936</v>
      </c>
      <c r="AF6" s="1">
        <f t="shared" si="6"/>
        <v>752746.09259500331</v>
      </c>
    </row>
    <row r="7" spans="1:32" x14ac:dyDescent="0.2">
      <c r="A7" s="23"/>
      <c r="B7" s="12" t="s">
        <v>32</v>
      </c>
      <c r="C7" s="13">
        <v>6</v>
      </c>
      <c r="D7" s="13">
        <v>3</v>
      </c>
      <c r="E7" s="13">
        <v>2015</v>
      </c>
      <c r="F7" s="16">
        <v>62.3</v>
      </c>
      <c r="G7" s="16">
        <v>56.6</v>
      </c>
      <c r="H7" s="16">
        <v>62.3</v>
      </c>
      <c r="I7" s="16">
        <v>56.4</v>
      </c>
      <c r="J7" s="16">
        <v>60.9</v>
      </c>
      <c r="K7" s="16">
        <v>0</v>
      </c>
      <c r="L7" s="16">
        <v>55</v>
      </c>
      <c r="M7" s="16">
        <v>53.2</v>
      </c>
      <c r="N7" s="9">
        <f t="shared" si="8"/>
        <v>63.909847061823292</v>
      </c>
      <c r="O7" s="9">
        <f t="shared" si="8"/>
        <v>59.698250908730863</v>
      </c>
      <c r="P7" s="5"/>
      <c r="Q7" s="1">
        <f t="shared" ref="Q7:Q12" si="9">10^(F7/10)</f>
        <v>1698243.6524617458</v>
      </c>
      <c r="R7" s="1">
        <f t="shared" ref="R7:R12" si="10">10^(G7/10)</f>
        <v>457088.18961487547</v>
      </c>
      <c r="S7" s="1">
        <f t="shared" ref="S7:S12" si="11">IF(F7&gt;0,1+S6,0+S6)</f>
        <v>6</v>
      </c>
      <c r="T7" s="1">
        <f t="shared" ref="T7:T12" si="12">IF(G7&gt;0,1+T6,0+T6)</f>
        <v>6</v>
      </c>
      <c r="U7" s="1">
        <f t="shared" ref="U7:U12" si="13">10^(H7/10)</f>
        <v>1698243.6524617458</v>
      </c>
      <c r="V7" s="1">
        <f t="shared" ref="V7:V12" si="14">10^(I7/10)</f>
        <v>436515.83224016649</v>
      </c>
      <c r="W7" s="1">
        <f t="shared" ref="W7:W12" si="15">10^(J7/10)</f>
        <v>1230268.770812382</v>
      </c>
      <c r="X7" s="1">
        <f t="shared" ref="X7:X12" si="16">10^(K7/10)</f>
        <v>1</v>
      </c>
      <c r="Y7" s="1">
        <f t="shared" ref="Y7:Y12" si="17">10^(L7/10)</f>
        <v>316227.7660168382</v>
      </c>
      <c r="Z7" s="1">
        <f t="shared" ref="Z7:Z12" si="18">10^(M7/10)</f>
        <v>208929.61308540447</v>
      </c>
      <c r="AA7" s="1">
        <f t="shared" ref="AA7:AA12" si="19">3*10^((J7+5)/10)</f>
        <v>11671354.349828452</v>
      </c>
      <c r="AB7" s="1">
        <f t="shared" ref="AB7:AB12" si="20">3*10^((K7+5)/10)</f>
        <v>9.4868329805051381</v>
      </c>
      <c r="AC7" s="1">
        <f t="shared" ref="AC7:AC12" si="21">8*10^((L7+10)/10)</f>
        <v>25298221.281347081</v>
      </c>
      <c r="AD7" s="1">
        <f t="shared" ref="AD7:AD12" si="22">8*10^((M7+10)/10)</f>
        <v>16714369.046832345</v>
      </c>
      <c r="AE7" s="1">
        <f t="shared" ref="AE7:AE12" si="23">10^(N7/10)</f>
        <v>2460280.9630490933</v>
      </c>
      <c r="AF7" s="1">
        <f t="shared" ref="AF7:AF12" si="24">10^(O7/10)</f>
        <v>932878.51469947933</v>
      </c>
    </row>
    <row r="8" spans="1:32" x14ac:dyDescent="0.2">
      <c r="A8" s="23"/>
      <c r="B8" s="12" t="s">
        <v>33</v>
      </c>
      <c r="C8" s="13">
        <v>7</v>
      </c>
      <c r="D8" s="13">
        <v>3</v>
      </c>
      <c r="E8" s="13">
        <v>2015</v>
      </c>
      <c r="F8" s="16">
        <v>66.2</v>
      </c>
      <c r="G8" s="16">
        <v>58.1</v>
      </c>
      <c r="H8" s="16">
        <v>66.400000000000006</v>
      </c>
      <c r="I8" s="16">
        <v>58.1</v>
      </c>
      <c r="J8" s="16">
        <v>66.599999999999994</v>
      </c>
      <c r="K8" s="16">
        <v>57.5</v>
      </c>
      <c r="L8" s="16">
        <v>28.6</v>
      </c>
      <c r="M8" s="16">
        <v>49.5</v>
      </c>
      <c r="N8" s="9">
        <f t="shared" si="8"/>
        <v>66.205186547979366</v>
      </c>
      <c r="O8" s="9">
        <f t="shared" si="8"/>
        <v>59.390687237059325</v>
      </c>
      <c r="P8" s="5"/>
      <c r="Q8" s="1">
        <f t="shared" si="9"/>
        <v>4168693.8347033644</v>
      </c>
      <c r="R8" s="1">
        <f t="shared" si="10"/>
        <v>645654.22903465747</v>
      </c>
      <c r="S8" s="1">
        <f t="shared" si="11"/>
        <v>7</v>
      </c>
      <c r="T8" s="1">
        <f t="shared" si="12"/>
        <v>7</v>
      </c>
      <c r="U8" s="1">
        <f t="shared" si="13"/>
        <v>4365158.3224016698</v>
      </c>
      <c r="V8" s="1">
        <f t="shared" si="14"/>
        <v>645654.22903465747</v>
      </c>
      <c r="W8" s="1">
        <f t="shared" si="15"/>
        <v>4570881.8961487515</v>
      </c>
      <c r="X8" s="1">
        <f t="shared" si="16"/>
        <v>562341.32519035018</v>
      </c>
      <c r="Y8" s="1">
        <f t="shared" si="17"/>
        <v>724.43596007499082</v>
      </c>
      <c r="Z8" s="1">
        <f t="shared" si="18"/>
        <v>89125.093813374609</v>
      </c>
      <c r="AA8" s="1">
        <f t="shared" si="19"/>
        <v>43363193.122377783</v>
      </c>
      <c r="AB8" s="1">
        <f t="shared" si="20"/>
        <v>5334838.2301167725</v>
      </c>
      <c r="AC8" s="1">
        <f t="shared" si="21"/>
        <v>57954.876805999331</v>
      </c>
      <c r="AD8" s="1">
        <f t="shared" si="22"/>
        <v>7130007.5050699767</v>
      </c>
      <c r="AE8" s="1">
        <f t="shared" si="23"/>
        <v>4173675.2579335649</v>
      </c>
      <c r="AF8" s="1">
        <f t="shared" si="24"/>
        <v>869097.94635988877</v>
      </c>
    </row>
    <row r="9" spans="1:32" x14ac:dyDescent="0.2">
      <c r="A9" s="23"/>
      <c r="B9" s="12" t="s">
        <v>34</v>
      </c>
      <c r="C9" s="13">
        <v>8</v>
      </c>
      <c r="D9" s="13">
        <v>3</v>
      </c>
      <c r="E9" s="13">
        <v>2015</v>
      </c>
      <c r="F9" s="16">
        <v>64.3</v>
      </c>
      <c r="G9" s="16">
        <v>56.8</v>
      </c>
      <c r="H9" s="16">
        <v>65.400000000000006</v>
      </c>
      <c r="I9" s="16">
        <v>57.1</v>
      </c>
      <c r="J9" s="16">
        <v>55.8</v>
      </c>
      <c r="K9" s="16">
        <v>53.2</v>
      </c>
      <c r="L9" s="16">
        <v>37.799999999999997</v>
      </c>
      <c r="M9" s="16">
        <v>49.6</v>
      </c>
      <c r="N9" s="9">
        <f t="shared" si="8"/>
        <v>63.114415469422781</v>
      </c>
      <c r="O9" s="9">
        <f t="shared" si="8"/>
        <v>58.224232246528807</v>
      </c>
      <c r="P9" s="5"/>
      <c r="Q9" s="1">
        <f t="shared" si="9"/>
        <v>2691534.8039269177</v>
      </c>
      <c r="R9" s="1">
        <f t="shared" si="10"/>
        <v>478630.09232263872</v>
      </c>
      <c r="S9" s="1">
        <f t="shared" si="11"/>
        <v>8</v>
      </c>
      <c r="T9" s="1">
        <f t="shared" si="12"/>
        <v>8</v>
      </c>
      <c r="U9" s="1">
        <f t="shared" si="13"/>
        <v>3467368.5045253276</v>
      </c>
      <c r="V9" s="1">
        <f t="shared" si="14"/>
        <v>512861.38399136515</v>
      </c>
      <c r="W9" s="1">
        <f t="shared" si="15"/>
        <v>380189.39632056188</v>
      </c>
      <c r="X9" s="1">
        <f t="shared" si="16"/>
        <v>208929.61308540447</v>
      </c>
      <c r="Y9" s="1">
        <f t="shared" si="17"/>
        <v>6025.595860743585</v>
      </c>
      <c r="Z9" s="1">
        <f t="shared" si="18"/>
        <v>91201.083935591028</v>
      </c>
      <c r="AA9" s="1">
        <f t="shared" si="19"/>
        <v>3606793.3038522471</v>
      </c>
      <c r="AB9" s="1">
        <f t="shared" si="20"/>
        <v>1982080.3440227904</v>
      </c>
      <c r="AC9" s="1">
        <f t="shared" si="21"/>
        <v>482047.6688594856</v>
      </c>
      <c r="AD9" s="1">
        <f t="shared" si="22"/>
        <v>7296086.71484729</v>
      </c>
      <c r="AE9" s="1">
        <f t="shared" si="23"/>
        <v>2048526.3138142095</v>
      </c>
      <c r="AF9" s="1">
        <f t="shared" si="24"/>
        <v>664390.21044824366</v>
      </c>
    </row>
    <row r="10" spans="1:32" x14ac:dyDescent="0.2">
      <c r="A10" s="23"/>
      <c r="B10" s="12" t="s">
        <v>35</v>
      </c>
      <c r="C10" s="13">
        <v>9</v>
      </c>
      <c r="D10" s="13">
        <v>3</v>
      </c>
      <c r="E10" s="13">
        <v>2015</v>
      </c>
      <c r="F10" s="16">
        <v>61.9</v>
      </c>
      <c r="G10" s="16">
        <v>56.4</v>
      </c>
      <c r="H10" s="16">
        <v>62.9</v>
      </c>
      <c r="I10" s="16">
        <v>56.5</v>
      </c>
      <c r="J10" s="16">
        <v>53.8</v>
      </c>
      <c r="K10" s="16">
        <v>52.9</v>
      </c>
      <c r="L10" s="16">
        <v>46.7</v>
      </c>
      <c r="M10" s="16">
        <v>49.8</v>
      </c>
      <c r="N10" s="9">
        <f t="shared" si="8"/>
        <v>61.16242270070947</v>
      </c>
      <c r="O10" s="9">
        <f t="shared" si="8"/>
        <v>58.043840203164095</v>
      </c>
      <c r="P10" s="5"/>
      <c r="Q10" s="1">
        <f t="shared" si="9"/>
        <v>1548816.6189124805</v>
      </c>
      <c r="R10" s="1">
        <f t="shared" si="10"/>
        <v>436515.83224016649</v>
      </c>
      <c r="S10" s="1">
        <f t="shared" si="11"/>
        <v>9</v>
      </c>
      <c r="T10" s="1">
        <f t="shared" si="12"/>
        <v>9</v>
      </c>
      <c r="U10" s="1">
        <f t="shared" si="13"/>
        <v>1949844.5997580495</v>
      </c>
      <c r="V10" s="1">
        <f t="shared" si="14"/>
        <v>446683.59215096442</v>
      </c>
      <c r="W10" s="1">
        <f t="shared" si="15"/>
        <v>239883.29190194907</v>
      </c>
      <c r="X10" s="1">
        <f t="shared" si="16"/>
        <v>194984.45997580473</v>
      </c>
      <c r="Y10" s="1">
        <f t="shared" si="17"/>
        <v>46773.514128719893</v>
      </c>
      <c r="Z10" s="1">
        <f t="shared" si="18"/>
        <v>95499.258602143629</v>
      </c>
      <c r="AA10" s="1">
        <f t="shared" si="19"/>
        <v>2275732.7250875528</v>
      </c>
      <c r="AB10" s="1">
        <f t="shared" si="20"/>
        <v>1849785.0055844493</v>
      </c>
      <c r="AC10" s="1">
        <f t="shared" si="21"/>
        <v>3741881.1302975891</v>
      </c>
      <c r="AD10" s="1">
        <f t="shared" si="22"/>
        <v>7639940.6881714854</v>
      </c>
      <c r="AE10" s="1">
        <f t="shared" si="23"/>
        <v>1306899.7355099942</v>
      </c>
      <c r="AF10" s="1">
        <f t="shared" si="24"/>
        <v>637358.8496549374</v>
      </c>
    </row>
    <row r="11" spans="1:32" x14ac:dyDescent="0.2">
      <c r="A11" s="23"/>
      <c r="B11" s="12" t="s">
        <v>29</v>
      </c>
      <c r="C11" s="13">
        <v>10</v>
      </c>
      <c r="D11" s="13">
        <v>3</v>
      </c>
      <c r="E11" s="13">
        <v>2015</v>
      </c>
      <c r="F11" s="16">
        <v>62.4</v>
      </c>
      <c r="G11" s="16">
        <v>50.7</v>
      </c>
      <c r="H11" s="16">
        <v>63</v>
      </c>
      <c r="I11" s="16">
        <v>0</v>
      </c>
      <c r="J11" s="16">
        <v>60.2</v>
      </c>
      <c r="K11" s="16">
        <v>54.8</v>
      </c>
      <c r="L11" s="16">
        <v>46.5</v>
      </c>
      <c r="M11" s="16">
        <v>50.3</v>
      </c>
      <c r="N11" s="9">
        <f t="shared" si="0"/>
        <v>62.157896640601479</v>
      </c>
      <c r="O11" s="9">
        <f t="shared" si="1"/>
        <v>56.781063930055367</v>
      </c>
      <c r="P11" s="5"/>
      <c r="Q11" s="1">
        <f t="shared" si="9"/>
        <v>1737800.8287493798</v>
      </c>
      <c r="R11" s="1">
        <f t="shared" si="10"/>
        <v>117489.75549395311</v>
      </c>
      <c r="S11" s="1">
        <f t="shared" si="11"/>
        <v>10</v>
      </c>
      <c r="T11" s="1">
        <f t="shared" si="12"/>
        <v>10</v>
      </c>
      <c r="U11" s="1">
        <f t="shared" si="13"/>
        <v>1995262.31496888</v>
      </c>
      <c r="V11" s="1">
        <f t="shared" si="14"/>
        <v>1</v>
      </c>
      <c r="W11" s="1">
        <f t="shared" si="15"/>
        <v>1047128.5480509026</v>
      </c>
      <c r="X11" s="1">
        <f t="shared" si="16"/>
        <v>301995.1720402019</v>
      </c>
      <c r="Y11" s="1">
        <f t="shared" si="17"/>
        <v>44668.359215096389</v>
      </c>
      <c r="Z11" s="1">
        <f t="shared" si="18"/>
        <v>107151.93052376063</v>
      </c>
      <c r="AA11" s="1">
        <f t="shared" si="19"/>
        <v>9933933.6444777492</v>
      </c>
      <c r="AB11" s="1">
        <f t="shared" si="20"/>
        <v>2864977.7580643073</v>
      </c>
      <c r="AC11" s="1">
        <f t="shared" si="21"/>
        <v>3573468.7372077154</v>
      </c>
      <c r="AD11" s="1">
        <f t="shared" si="22"/>
        <v>8572154.4419008456</v>
      </c>
      <c r="AE11" s="1">
        <f t="shared" si="23"/>
        <v>1643575.51984504</v>
      </c>
      <c r="AF11" s="1">
        <f t="shared" si="24"/>
        <v>476547.7166652155</v>
      </c>
    </row>
    <row r="12" spans="1:32" x14ac:dyDescent="0.2">
      <c r="A12" s="23"/>
      <c r="B12" s="12" t="s">
        <v>30</v>
      </c>
      <c r="C12" s="13">
        <v>11</v>
      </c>
      <c r="D12" s="13">
        <v>3</v>
      </c>
      <c r="E12" s="13">
        <v>2015</v>
      </c>
      <c r="F12" s="16">
        <v>61.5</v>
      </c>
      <c r="G12" s="16">
        <v>57.1</v>
      </c>
      <c r="H12" s="16">
        <v>62</v>
      </c>
      <c r="I12" s="16">
        <v>57.4</v>
      </c>
      <c r="J12" s="16">
        <v>60.1</v>
      </c>
      <c r="K12" s="16">
        <v>51</v>
      </c>
      <c r="L12" s="16">
        <v>46.7</v>
      </c>
      <c r="M12" s="16">
        <v>50.9</v>
      </c>
      <c r="N12" s="9">
        <f t="shared" ref="N12:N17" si="25">10*LOG10((1/24)*(13*U12+AA12+AC12))</f>
        <v>61.519479925570238</v>
      </c>
      <c r="O12" s="9">
        <f t="shared" ref="O12:O17" si="26">10*LOG10((1/24)*(13*V12+AB12+AD12))</f>
        <v>58.793946538816712</v>
      </c>
      <c r="P12" s="5"/>
      <c r="Q12" s="1">
        <f t="shared" si="9"/>
        <v>1412537.5446227565</v>
      </c>
      <c r="R12" s="1">
        <f t="shared" si="10"/>
        <v>512861.38399136515</v>
      </c>
      <c r="S12" s="1">
        <f t="shared" si="11"/>
        <v>11</v>
      </c>
      <c r="T12" s="1">
        <f t="shared" si="12"/>
        <v>11</v>
      </c>
      <c r="U12" s="1">
        <f t="shared" si="13"/>
        <v>1584893.1924611153</v>
      </c>
      <c r="V12" s="1">
        <f t="shared" si="14"/>
        <v>549540.87385762564</v>
      </c>
      <c r="W12" s="1">
        <f t="shared" si="15"/>
        <v>1023292.9922807553</v>
      </c>
      <c r="X12" s="1">
        <f t="shared" si="16"/>
        <v>125892.54117941685</v>
      </c>
      <c r="Y12" s="1">
        <f t="shared" si="17"/>
        <v>46773.514128719893</v>
      </c>
      <c r="Z12" s="1">
        <f t="shared" si="18"/>
        <v>123026.87708123829</v>
      </c>
      <c r="AA12" s="1">
        <f t="shared" si="19"/>
        <v>9707809.707888864</v>
      </c>
      <c r="AB12" s="1">
        <f t="shared" si="20"/>
        <v>1194321.5116604916</v>
      </c>
      <c r="AC12" s="1">
        <f t="shared" si="21"/>
        <v>3741881.1302975891</v>
      </c>
      <c r="AD12" s="1">
        <f t="shared" si="22"/>
        <v>9842150.1664990559</v>
      </c>
      <c r="AE12" s="1">
        <f t="shared" si="23"/>
        <v>1418887.5975075418</v>
      </c>
      <c r="AF12" s="1">
        <f t="shared" si="24"/>
        <v>757520.959929529</v>
      </c>
    </row>
    <row r="13" spans="1:32" x14ac:dyDescent="0.2">
      <c r="A13" s="23"/>
      <c r="B13" s="12" t="s">
        <v>31</v>
      </c>
      <c r="C13" s="13">
        <v>12</v>
      </c>
      <c r="D13" s="13">
        <v>3</v>
      </c>
      <c r="E13" s="13">
        <v>2015</v>
      </c>
      <c r="F13" s="16">
        <v>62.1</v>
      </c>
      <c r="G13" s="16">
        <v>55.9</v>
      </c>
      <c r="H13" s="16">
        <v>62.8</v>
      </c>
      <c r="I13" s="16">
        <v>55.9</v>
      </c>
      <c r="J13" s="16">
        <v>59.2</v>
      </c>
      <c r="K13" s="16">
        <v>53.3</v>
      </c>
      <c r="L13" s="16">
        <v>33.700000000000003</v>
      </c>
      <c r="M13" s="16">
        <v>49.8</v>
      </c>
      <c r="N13" s="9">
        <f t="shared" si="25"/>
        <v>61.363152956814169</v>
      </c>
      <c r="O13" s="9">
        <f t="shared" si="26"/>
        <v>57.878669629671045</v>
      </c>
      <c r="P13" s="5"/>
      <c r="Q13" s="1">
        <f t="shared" ref="Q13:Q22" si="27">10^(F13/10)</f>
        <v>1621810.0973589318</v>
      </c>
      <c r="R13" s="1">
        <f t="shared" ref="R13:R22" si="28">10^(G13/10)</f>
        <v>389045.14499428123</v>
      </c>
      <c r="S13" s="1">
        <f>IF(F13&gt;0,1+S12,0+S12)</f>
        <v>12</v>
      </c>
      <c r="T13" s="1">
        <f>IF(G13&gt;0,1+T12,0+T12)</f>
        <v>12</v>
      </c>
      <c r="U13" s="1">
        <f t="shared" ref="U13:U22" si="29">10^(H13/10)</f>
        <v>1905460.717963248</v>
      </c>
      <c r="V13" s="1">
        <f t="shared" ref="V13:V22" si="30">10^(I13/10)</f>
        <v>389045.14499428123</v>
      </c>
      <c r="W13" s="1">
        <f t="shared" ref="W13:W22" si="31">10^(J13/10)</f>
        <v>831763.77110267128</v>
      </c>
      <c r="X13" s="1">
        <f t="shared" ref="X13:X22" si="32">10^(K13/10)</f>
        <v>213796.20895022334</v>
      </c>
      <c r="Y13" s="1">
        <f t="shared" ref="Y13:Y22" si="33">10^(L13/10)</f>
        <v>2344.2288153199238</v>
      </c>
      <c r="Z13" s="1">
        <f t="shared" ref="Z13:Z22" si="34">10^(M13/10)</f>
        <v>95499.258602143629</v>
      </c>
      <c r="AA13" s="1">
        <f t="shared" ref="AA13:AA22" si="35">3*10^((J13+5)/10)</f>
        <v>7890803.9756861525</v>
      </c>
      <c r="AB13" s="1">
        <f t="shared" ref="AB13:AB22" si="36">3*10^((K13+5)/10)</f>
        <v>2028248.9261759478</v>
      </c>
      <c r="AC13" s="1">
        <f t="shared" ref="AC13:AC22" si="37">8*10^((L13+10)/10)</f>
        <v>187538.30522559394</v>
      </c>
      <c r="AD13" s="1">
        <f t="shared" ref="AD13:AD22" si="38">8*10^((M13+10)/10)</f>
        <v>7639940.6881714854</v>
      </c>
      <c r="AE13" s="1">
        <f t="shared" ref="AE13:AE22" si="39">10^(N13/10)</f>
        <v>1368722.1506014166</v>
      </c>
      <c r="AF13" s="1">
        <f t="shared" ref="AF13:AF22" si="40">10^(O13/10)</f>
        <v>613574.02080304583</v>
      </c>
    </row>
    <row r="14" spans="1:32" x14ac:dyDescent="0.2">
      <c r="A14" s="23"/>
      <c r="B14" s="12" t="s">
        <v>32</v>
      </c>
      <c r="C14" s="13">
        <v>13</v>
      </c>
      <c r="D14" s="13">
        <v>3</v>
      </c>
      <c r="E14" s="13">
        <v>2015</v>
      </c>
      <c r="F14" s="16">
        <v>62</v>
      </c>
      <c r="G14" s="16">
        <v>56.3</v>
      </c>
      <c r="H14" s="16">
        <v>62</v>
      </c>
      <c r="I14" s="16">
        <v>56.1</v>
      </c>
      <c r="J14" s="16">
        <v>61.7</v>
      </c>
      <c r="K14" s="16">
        <v>54.8</v>
      </c>
      <c r="L14" s="16">
        <v>53.2</v>
      </c>
      <c r="M14" s="16">
        <v>50.3</v>
      </c>
      <c r="N14" s="9">
        <f t="shared" si="25"/>
        <v>63.303295004376466</v>
      </c>
      <c r="O14" s="9">
        <f t="shared" si="26"/>
        <v>58.433645369762729</v>
      </c>
      <c r="P14" s="5"/>
      <c r="Q14" s="1">
        <f t="shared" si="27"/>
        <v>1584893.1924611153</v>
      </c>
      <c r="R14" s="1">
        <f t="shared" si="28"/>
        <v>426579.51880159322</v>
      </c>
      <c r="S14" s="1">
        <f t="shared" ref="S14:T17" si="41">IF(F14&gt;0,1+S13,0+S13)</f>
        <v>13</v>
      </c>
      <c r="T14" s="1">
        <f t="shared" si="41"/>
        <v>13</v>
      </c>
      <c r="U14" s="1">
        <f t="shared" si="29"/>
        <v>1584893.1924611153</v>
      </c>
      <c r="V14" s="1">
        <f t="shared" si="30"/>
        <v>407380.27780411334</v>
      </c>
      <c r="W14" s="1">
        <f t="shared" si="31"/>
        <v>1479108.3881682095</v>
      </c>
      <c r="X14" s="1">
        <f t="shared" si="32"/>
        <v>301995.1720402019</v>
      </c>
      <c r="Y14" s="1">
        <f t="shared" si="33"/>
        <v>208929.61308540447</v>
      </c>
      <c r="Z14" s="1">
        <f t="shared" si="34"/>
        <v>107151.93052376063</v>
      </c>
      <c r="AA14" s="1">
        <f t="shared" si="35"/>
        <v>14032054.238615975</v>
      </c>
      <c r="AB14" s="1">
        <f t="shared" si="36"/>
        <v>2864977.7580643073</v>
      </c>
      <c r="AC14" s="1">
        <f t="shared" si="37"/>
        <v>16714369.046832345</v>
      </c>
      <c r="AD14" s="1">
        <f t="shared" si="38"/>
        <v>8572154.4419008456</v>
      </c>
      <c r="AE14" s="1">
        <f t="shared" si="39"/>
        <v>2139584.7828101194</v>
      </c>
      <c r="AF14" s="1">
        <f t="shared" si="40"/>
        <v>697211.49214244261</v>
      </c>
    </row>
    <row r="15" spans="1:32" x14ac:dyDescent="0.2">
      <c r="A15" s="23"/>
      <c r="B15" s="12" t="s">
        <v>33</v>
      </c>
      <c r="C15" s="13">
        <v>14</v>
      </c>
      <c r="D15" s="13">
        <v>3</v>
      </c>
      <c r="E15" s="13">
        <v>2015</v>
      </c>
      <c r="F15" s="16">
        <v>66.5</v>
      </c>
      <c r="G15" s="16">
        <v>58.5</v>
      </c>
      <c r="H15" s="16">
        <v>67</v>
      </c>
      <c r="I15" s="16">
        <v>58.7</v>
      </c>
      <c r="J15" s="16">
        <v>65.599999999999994</v>
      </c>
      <c r="K15" s="16">
        <v>56.5</v>
      </c>
      <c r="L15" s="16">
        <v>27.9</v>
      </c>
      <c r="M15" s="16">
        <v>49.7</v>
      </c>
      <c r="N15" s="9">
        <f t="shared" si="25"/>
        <v>66.182585504129833</v>
      </c>
      <c r="O15" s="9">
        <f t="shared" si="26"/>
        <v>59.489970155735683</v>
      </c>
      <c r="P15" s="5"/>
      <c r="Q15" s="1">
        <f t="shared" si="27"/>
        <v>4466835.9215096412</v>
      </c>
      <c r="R15" s="1">
        <f t="shared" si="28"/>
        <v>707945.78438413853</v>
      </c>
      <c r="S15" s="1">
        <f t="shared" si="41"/>
        <v>14</v>
      </c>
      <c r="T15" s="1">
        <f t="shared" si="41"/>
        <v>14</v>
      </c>
      <c r="U15" s="1">
        <f t="shared" si="29"/>
        <v>5011872.3362727314</v>
      </c>
      <c r="V15" s="1">
        <f t="shared" si="30"/>
        <v>741310.24130091805</v>
      </c>
      <c r="W15" s="1">
        <f t="shared" si="31"/>
        <v>3630780.5477010179</v>
      </c>
      <c r="X15" s="1">
        <f t="shared" si="32"/>
        <v>446683.59215096442</v>
      </c>
      <c r="Y15" s="1">
        <f t="shared" si="33"/>
        <v>616.59500186148273</v>
      </c>
      <c r="Z15" s="1">
        <f t="shared" si="34"/>
        <v>93325.430079699319</v>
      </c>
      <c r="AA15" s="1">
        <f t="shared" si="35"/>
        <v>34444608.644906484</v>
      </c>
      <c r="AB15" s="1">
        <f t="shared" si="36"/>
        <v>4237612.6338682696</v>
      </c>
      <c r="AC15" s="1">
        <f t="shared" si="37"/>
        <v>49327.600148918631</v>
      </c>
      <c r="AD15" s="1">
        <f t="shared" si="38"/>
        <v>7466034.4063759539</v>
      </c>
      <c r="AE15" s="1">
        <f t="shared" si="39"/>
        <v>4152011.5256917113</v>
      </c>
      <c r="AF15" s="1">
        <f t="shared" si="40"/>
        <v>889195.00738150731</v>
      </c>
    </row>
    <row r="16" spans="1:32" x14ac:dyDescent="0.2">
      <c r="A16" s="23"/>
      <c r="B16" s="12" t="s">
        <v>34</v>
      </c>
      <c r="C16" s="13">
        <v>15</v>
      </c>
      <c r="D16" s="13">
        <v>3</v>
      </c>
      <c r="E16" s="13">
        <v>2015</v>
      </c>
      <c r="F16" s="16">
        <v>64.7</v>
      </c>
      <c r="G16" s="16">
        <v>59.1</v>
      </c>
      <c r="H16" s="16">
        <v>65.599999999999994</v>
      </c>
      <c r="I16" s="16">
        <v>58.7</v>
      </c>
      <c r="J16" s="16">
        <v>59.6</v>
      </c>
      <c r="K16" s="16">
        <v>56.7</v>
      </c>
      <c r="L16" s="16">
        <v>38.1</v>
      </c>
      <c r="M16" s="16">
        <v>54.2</v>
      </c>
      <c r="N16" s="9">
        <f t="shared" si="25"/>
        <v>63.708272782241401</v>
      </c>
      <c r="O16" s="9">
        <f t="shared" si="26"/>
        <v>61.653000099699938</v>
      </c>
      <c r="P16" s="5"/>
      <c r="Q16" s="1">
        <f t="shared" si="27"/>
        <v>2951209.2266663918</v>
      </c>
      <c r="R16" s="1">
        <f t="shared" si="28"/>
        <v>812830.51616410096</v>
      </c>
      <c r="S16" s="1">
        <f t="shared" si="41"/>
        <v>15</v>
      </c>
      <c r="T16" s="1">
        <f t="shared" si="41"/>
        <v>15</v>
      </c>
      <c r="U16" s="1">
        <f t="shared" si="29"/>
        <v>3630780.5477010179</v>
      </c>
      <c r="V16" s="1">
        <f t="shared" si="30"/>
        <v>741310.24130091805</v>
      </c>
      <c r="W16" s="1">
        <f t="shared" si="31"/>
        <v>912010.83935591124</v>
      </c>
      <c r="X16" s="1">
        <f t="shared" si="32"/>
        <v>467735.14128719864</v>
      </c>
      <c r="Y16" s="1">
        <f t="shared" si="33"/>
        <v>6456.5422903465615</v>
      </c>
      <c r="Z16" s="1">
        <f t="shared" si="34"/>
        <v>263026.79918953858</v>
      </c>
      <c r="AA16" s="1">
        <f t="shared" si="35"/>
        <v>8652094.509379806</v>
      </c>
      <c r="AB16" s="1">
        <f t="shared" si="36"/>
        <v>4437325.1645046286</v>
      </c>
      <c r="AC16" s="1">
        <f t="shared" si="37"/>
        <v>516523.38322772546</v>
      </c>
      <c r="AD16" s="1">
        <f t="shared" si="38"/>
        <v>21042143.935163073</v>
      </c>
      <c r="AE16" s="1">
        <f t="shared" si="39"/>
        <v>2348698.5421966999</v>
      </c>
      <c r="AF16" s="1">
        <f t="shared" si="40"/>
        <v>1463187.5931908188</v>
      </c>
    </row>
    <row r="17" spans="1:32" x14ac:dyDescent="0.2">
      <c r="A17" s="23"/>
      <c r="B17" s="12" t="s">
        <v>35</v>
      </c>
      <c r="C17" s="13">
        <v>16</v>
      </c>
      <c r="D17" s="13">
        <v>3</v>
      </c>
      <c r="E17" s="13">
        <v>2015</v>
      </c>
      <c r="F17" s="16">
        <v>60.2</v>
      </c>
      <c r="G17" s="16">
        <v>58</v>
      </c>
      <c r="H17" s="16">
        <v>60.9</v>
      </c>
      <c r="I17" s="16">
        <v>54</v>
      </c>
      <c r="J17" s="16">
        <v>57.8</v>
      </c>
      <c r="K17" s="16">
        <v>59.4</v>
      </c>
      <c r="L17" s="16">
        <v>0</v>
      </c>
      <c r="M17" s="16">
        <v>56.9</v>
      </c>
      <c r="N17" s="9">
        <f t="shared" si="25"/>
        <v>59.564477050402147</v>
      </c>
      <c r="O17" s="9">
        <f t="shared" si="26"/>
        <v>63.248861715337277</v>
      </c>
      <c r="P17" s="5"/>
      <c r="Q17" s="1">
        <f t="shared" si="27"/>
        <v>1047128.5480509026</v>
      </c>
      <c r="R17" s="1">
        <f t="shared" si="28"/>
        <v>630957.34448019415</v>
      </c>
      <c r="S17" s="1">
        <f t="shared" si="41"/>
        <v>16</v>
      </c>
      <c r="T17" s="1">
        <f t="shared" si="41"/>
        <v>16</v>
      </c>
      <c r="U17" s="1">
        <f t="shared" si="29"/>
        <v>1230268.770812382</v>
      </c>
      <c r="V17" s="1">
        <f t="shared" si="30"/>
        <v>251188.64315095844</v>
      </c>
      <c r="W17" s="1">
        <f t="shared" si="31"/>
        <v>602559.58607435762</v>
      </c>
      <c r="X17" s="1">
        <f t="shared" si="32"/>
        <v>870963.58995608077</v>
      </c>
      <c r="Y17" s="1">
        <f t="shared" si="33"/>
        <v>1</v>
      </c>
      <c r="Z17" s="1">
        <f t="shared" si="34"/>
        <v>489778.81936844654</v>
      </c>
      <c r="AA17" s="1">
        <f t="shared" si="35"/>
        <v>5716382.1538897436</v>
      </c>
      <c r="AB17" s="1">
        <f t="shared" si="36"/>
        <v>8262686.1100145197</v>
      </c>
      <c r="AC17" s="1">
        <f t="shared" si="37"/>
        <v>80</v>
      </c>
      <c r="AD17" s="1">
        <f t="shared" si="38"/>
        <v>39182305.549475767</v>
      </c>
      <c r="AE17" s="1">
        <f t="shared" si="39"/>
        <v>904581.50726878026</v>
      </c>
      <c r="AF17" s="1">
        <f t="shared" si="40"/>
        <v>2112935.1675188676</v>
      </c>
    </row>
    <row r="18" spans="1:32" x14ac:dyDescent="0.2">
      <c r="A18" s="23"/>
      <c r="B18" s="12" t="s">
        <v>29</v>
      </c>
      <c r="C18" s="13">
        <v>17</v>
      </c>
      <c r="D18" s="13">
        <v>3</v>
      </c>
      <c r="E18" s="13">
        <v>2015</v>
      </c>
      <c r="F18" s="16">
        <v>62.6</v>
      </c>
      <c r="G18" s="16">
        <v>56.6</v>
      </c>
      <c r="H18" s="16">
        <v>60.4</v>
      </c>
      <c r="I18" s="16">
        <v>56.2</v>
      </c>
      <c r="J18" s="16">
        <v>67.400000000000006</v>
      </c>
      <c r="K18" s="16">
        <v>57.2</v>
      </c>
      <c r="L18" s="16">
        <v>36.5</v>
      </c>
      <c r="M18" s="16">
        <v>48.9</v>
      </c>
      <c r="N18" s="9">
        <f>10*LOG10((1/24)*(13*U18+AA18+AC18))</f>
        <v>64.442113235109574</v>
      </c>
      <c r="O18" s="9">
        <f>10*LOG10((1/24)*(13*V18+AB18+AD18))</f>
        <v>58.401071310421997</v>
      </c>
      <c r="P18" s="5"/>
      <c r="Q18" s="1">
        <f t="shared" si="27"/>
        <v>1819700.8586099846</v>
      </c>
      <c r="R18" s="1">
        <f t="shared" si="28"/>
        <v>457088.18961487547</v>
      </c>
      <c r="S18" s="1">
        <f t="shared" ref="S18:S32" si="42">IF(F18&gt;0,1+S17,0+S17)</f>
        <v>17</v>
      </c>
      <c r="T18" s="1">
        <f t="shared" ref="T18:T32" si="43">IF(G18&gt;0,1+T17,0+T17)</f>
        <v>17</v>
      </c>
      <c r="U18" s="1">
        <f t="shared" si="29"/>
        <v>1096478.196143186</v>
      </c>
      <c r="V18" s="1">
        <f t="shared" si="30"/>
        <v>416869.38347033598</v>
      </c>
      <c r="W18" s="1">
        <f t="shared" si="31"/>
        <v>5495408.7385762529</v>
      </c>
      <c r="X18" s="1">
        <f t="shared" si="32"/>
        <v>524807.46024977381</v>
      </c>
      <c r="Y18" s="1">
        <f t="shared" si="33"/>
        <v>4466.8359215096343</v>
      </c>
      <c r="Z18" s="1">
        <f t="shared" si="34"/>
        <v>77624.711662869129</v>
      </c>
      <c r="AA18" s="1">
        <f t="shared" si="35"/>
        <v>52134024.862481363</v>
      </c>
      <c r="AB18" s="1">
        <f t="shared" si="36"/>
        <v>4978760.7223126963</v>
      </c>
      <c r="AC18" s="1">
        <f t="shared" si="37"/>
        <v>357346.87372077111</v>
      </c>
      <c r="AD18" s="1">
        <f t="shared" si="38"/>
        <v>6209976.9330295371</v>
      </c>
      <c r="AE18" s="1">
        <f t="shared" si="39"/>
        <v>2781066.1785859815</v>
      </c>
      <c r="AF18" s="1">
        <f t="shared" si="40"/>
        <v>692001.65168569365</v>
      </c>
    </row>
    <row r="19" spans="1:32" x14ac:dyDescent="0.2">
      <c r="A19" s="23"/>
      <c r="B19" s="12" t="s">
        <v>30</v>
      </c>
      <c r="C19" s="13">
        <v>18</v>
      </c>
      <c r="D19" s="13">
        <v>3</v>
      </c>
      <c r="E19" s="13">
        <v>2015</v>
      </c>
      <c r="F19" s="16">
        <v>60.3</v>
      </c>
      <c r="G19" s="16">
        <v>54.9</v>
      </c>
      <c r="H19" s="16">
        <v>60.6</v>
      </c>
      <c r="I19" s="16">
        <v>54.7</v>
      </c>
      <c r="J19" s="16">
        <v>59.7</v>
      </c>
      <c r="K19" s="16">
        <v>53.3</v>
      </c>
      <c r="L19" s="16">
        <v>47.1</v>
      </c>
      <c r="M19" s="16">
        <v>48.6</v>
      </c>
      <c r="N19" s="9">
        <f>10*LOG10((1/24)*(13*U19+AA19+AC19))</f>
        <v>60.65120715748634</v>
      </c>
      <c r="O19" s="9">
        <f>10*LOG10((1/24)*(13*V19+AB19+AD19))</f>
        <v>56.864988028906261</v>
      </c>
      <c r="P19" s="5"/>
      <c r="Q19" s="1">
        <f t="shared" si="27"/>
        <v>1071519.3052376057</v>
      </c>
      <c r="R19" s="1">
        <f t="shared" si="28"/>
        <v>309029.54325135931</v>
      </c>
      <c r="S19" s="1">
        <f t="shared" si="42"/>
        <v>18</v>
      </c>
      <c r="T19" s="1">
        <f t="shared" si="43"/>
        <v>18</v>
      </c>
      <c r="U19" s="1">
        <f t="shared" si="29"/>
        <v>1148153.6214968855</v>
      </c>
      <c r="V19" s="1">
        <f t="shared" si="30"/>
        <v>295120.92266663938</v>
      </c>
      <c r="W19" s="1">
        <f t="shared" si="31"/>
        <v>933254.30079699424</v>
      </c>
      <c r="X19" s="1">
        <f t="shared" si="32"/>
        <v>213796.20895022334</v>
      </c>
      <c r="Y19" s="1">
        <f t="shared" si="33"/>
        <v>51286.138399136544</v>
      </c>
      <c r="Z19" s="1">
        <f t="shared" si="34"/>
        <v>72443.596007499116</v>
      </c>
      <c r="AA19" s="1">
        <f t="shared" si="35"/>
        <v>8853627.6799991764</v>
      </c>
      <c r="AB19" s="1">
        <f t="shared" si="36"/>
        <v>2028248.9261759478</v>
      </c>
      <c r="AC19" s="1">
        <f t="shared" si="37"/>
        <v>4102891.0719309212</v>
      </c>
      <c r="AD19" s="1">
        <f t="shared" si="38"/>
        <v>5795487.6805999354</v>
      </c>
      <c r="AE19" s="1">
        <f t="shared" si="39"/>
        <v>1161771.4929745682</v>
      </c>
      <c r="AF19" s="1">
        <f t="shared" si="40"/>
        <v>485846.19172675943</v>
      </c>
    </row>
    <row r="20" spans="1:32" x14ac:dyDescent="0.2">
      <c r="A20" s="23"/>
      <c r="B20" s="12" t="s">
        <v>31</v>
      </c>
      <c r="C20" s="13">
        <v>19</v>
      </c>
      <c r="D20" s="13">
        <v>3</v>
      </c>
      <c r="E20" s="13">
        <v>2015</v>
      </c>
      <c r="F20" s="16">
        <v>62.6</v>
      </c>
      <c r="G20" s="16">
        <v>55.7</v>
      </c>
      <c r="H20" s="16">
        <v>63.4</v>
      </c>
      <c r="I20" s="16">
        <v>55.8</v>
      </c>
      <c r="J20" s="16">
        <v>58</v>
      </c>
      <c r="K20" s="16">
        <v>53</v>
      </c>
      <c r="L20" s="16">
        <v>48.5</v>
      </c>
      <c r="M20" s="16">
        <v>48.7</v>
      </c>
      <c r="N20" s="9">
        <f t="shared" ref="N20:O29" si="44">10*LOG10((1/24)*(13*U20+AA20+AC20))</f>
        <v>62.228275696983118</v>
      </c>
      <c r="O20" s="9">
        <f t="shared" si="44"/>
        <v>57.258373426736533</v>
      </c>
      <c r="P20" s="5"/>
      <c r="Q20" s="1">
        <f t="shared" si="27"/>
        <v>1819700.8586099846</v>
      </c>
      <c r="R20" s="1">
        <f t="shared" si="28"/>
        <v>371535.2290971732</v>
      </c>
      <c r="S20" s="1">
        <f t="shared" si="42"/>
        <v>19</v>
      </c>
      <c r="T20" s="1">
        <f t="shared" si="43"/>
        <v>19</v>
      </c>
      <c r="U20" s="1">
        <f t="shared" si="29"/>
        <v>2187761.6239495561</v>
      </c>
      <c r="V20" s="1">
        <f t="shared" si="30"/>
        <v>380189.39632056188</v>
      </c>
      <c r="W20" s="1">
        <f t="shared" si="31"/>
        <v>630957.34448019415</v>
      </c>
      <c r="X20" s="1">
        <f t="shared" si="32"/>
        <v>199526.23149688813</v>
      </c>
      <c r="Y20" s="1">
        <f t="shared" si="33"/>
        <v>70794.578438413781</v>
      </c>
      <c r="Z20" s="1">
        <f t="shared" si="34"/>
        <v>74131.024130091857</v>
      </c>
      <c r="AA20" s="1">
        <f t="shared" si="35"/>
        <v>5985786.9449066399</v>
      </c>
      <c r="AB20" s="1">
        <f t="shared" si="36"/>
        <v>1892872.0334405825</v>
      </c>
      <c r="AC20" s="1">
        <f t="shared" si="37"/>
        <v>5663566.2750731083</v>
      </c>
      <c r="AD20" s="1">
        <f t="shared" si="38"/>
        <v>5930481.9304073444</v>
      </c>
      <c r="AE20" s="1">
        <f t="shared" si="39"/>
        <v>1670427.2638051684</v>
      </c>
      <c r="AF20" s="1">
        <f t="shared" si="40"/>
        <v>531909.00483396929</v>
      </c>
    </row>
    <row r="21" spans="1:32" x14ac:dyDescent="0.2">
      <c r="A21" s="23"/>
      <c r="B21" s="12" t="s">
        <v>32</v>
      </c>
      <c r="C21" s="13">
        <v>20</v>
      </c>
      <c r="D21" s="13">
        <v>3</v>
      </c>
      <c r="E21" s="13">
        <v>2015</v>
      </c>
      <c r="F21" s="16">
        <v>63.6</v>
      </c>
      <c r="G21" s="16">
        <v>55.8</v>
      </c>
      <c r="H21" s="16">
        <v>63.8</v>
      </c>
      <c r="I21" s="16">
        <v>55.5</v>
      </c>
      <c r="J21" s="16">
        <v>60.9</v>
      </c>
      <c r="K21" s="16">
        <v>53.3</v>
      </c>
      <c r="L21" s="16">
        <v>55.6</v>
      </c>
      <c r="M21" s="16">
        <v>50.6</v>
      </c>
      <c r="N21" s="9">
        <f t="shared" si="44"/>
        <v>64.765323061869935</v>
      </c>
      <c r="O21" s="9">
        <f t="shared" si="44"/>
        <v>58.191613455055567</v>
      </c>
      <c r="P21" s="5"/>
      <c r="Q21" s="1">
        <f t="shared" si="27"/>
        <v>2290867.6527677765</v>
      </c>
      <c r="R21" s="1">
        <f t="shared" si="28"/>
        <v>380189.39632056188</v>
      </c>
      <c r="S21" s="1">
        <f t="shared" si="42"/>
        <v>20</v>
      </c>
      <c r="T21" s="1">
        <f t="shared" si="43"/>
        <v>20</v>
      </c>
      <c r="U21" s="1">
        <f t="shared" si="29"/>
        <v>2398832.9190194933</v>
      </c>
      <c r="V21" s="1">
        <f t="shared" si="30"/>
        <v>354813.38923357555</v>
      </c>
      <c r="W21" s="1">
        <f t="shared" si="31"/>
        <v>1230268.770812382</v>
      </c>
      <c r="X21" s="1">
        <f t="shared" si="32"/>
        <v>213796.20895022334</v>
      </c>
      <c r="Y21" s="1">
        <f t="shared" si="33"/>
        <v>363078.05477010203</v>
      </c>
      <c r="Z21" s="1">
        <f t="shared" si="34"/>
        <v>114815.36214968843</v>
      </c>
      <c r="AA21" s="1">
        <f t="shared" si="35"/>
        <v>11671354.349828452</v>
      </c>
      <c r="AB21" s="1">
        <f t="shared" si="36"/>
        <v>2028248.9261759478</v>
      </c>
      <c r="AC21" s="1">
        <f t="shared" si="37"/>
        <v>29046244.381608143</v>
      </c>
      <c r="AD21" s="1">
        <f t="shared" si="38"/>
        <v>9185228.9719750844</v>
      </c>
      <c r="AE21" s="1">
        <f t="shared" si="39"/>
        <v>2995934.4449454276</v>
      </c>
      <c r="AF21" s="1">
        <f t="shared" si="40"/>
        <v>659418.83159114758</v>
      </c>
    </row>
    <row r="22" spans="1:32" x14ac:dyDescent="0.2">
      <c r="A22" s="23"/>
      <c r="B22" s="12" t="s">
        <v>33</v>
      </c>
      <c r="C22" s="13">
        <v>21</v>
      </c>
      <c r="D22" s="13">
        <v>3</v>
      </c>
      <c r="E22" s="13">
        <v>2015</v>
      </c>
      <c r="F22" s="16">
        <v>66.099999999999994</v>
      </c>
      <c r="G22" s="16">
        <v>59.4</v>
      </c>
      <c r="H22" s="16">
        <v>66.8</v>
      </c>
      <c r="I22" s="16">
        <v>59.2</v>
      </c>
      <c r="J22" s="16">
        <v>62.8</v>
      </c>
      <c r="K22" s="16">
        <v>60.5</v>
      </c>
      <c r="L22" s="16">
        <v>48.4</v>
      </c>
      <c r="M22" s="16">
        <v>48.6</v>
      </c>
      <c r="N22" s="9">
        <f t="shared" si="44"/>
        <v>65.534448078743623</v>
      </c>
      <c r="O22" s="9">
        <f t="shared" si="44"/>
        <v>60.552001802930555</v>
      </c>
      <c r="P22" s="5"/>
      <c r="Q22" s="1">
        <f t="shared" si="27"/>
        <v>4073802.7780411304</v>
      </c>
      <c r="R22" s="1">
        <f t="shared" si="28"/>
        <v>870963.58995608077</v>
      </c>
      <c r="S22" s="1">
        <f t="shared" si="42"/>
        <v>21</v>
      </c>
      <c r="T22" s="1">
        <f t="shared" si="43"/>
        <v>21</v>
      </c>
      <c r="U22" s="1">
        <f t="shared" si="29"/>
        <v>4786300.9232263844</v>
      </c>
      <c r="V22" s="1">
        <f t="shared" si="30"/>
        <v>831763.77110267128</v>
      </c>
      <c r="W22" s="1">
        <f t="shared" si="31"/>
        <v>1905460.717963248</v>
      </c>
      <c r="X22" s="1">
        <f t="shared" si="32"/>
        <v>1122018.4543019643</v>
      </c>
      <c r="Y22" s="1">
        <f t="shared" si="33"/>
        <v>69183.097091893651</v>
      </c>
      <c r="Z22" s="1">
        <f t="shared" si="34"/>
        <v>72443.596007499116</v>
      </c>
      <c r="AA22" s="1">
        <f t="shared" si="35"/>
        <v>18076787.582230717</v>
      </c>
      <c r="AB22" s="1">
        <f t="shared" si="36"/>
        <v>10644401.677007278</v>
      </c>
      <c r="AC22" s="1">
        <f t="shared" si="37"/>
        <v>5534647.7673514979</v>
      </c>
      <c r="AD22" s="1">
        <f t="shared" si="38"/>
        <v>5795487.6805999354</v>
      </c>
      <c r="AE22" s="1">
        <f t="shared" si="39"/>
        <v>3576389.472980211</v>
      </c>
      <c r="AF22" s="1">
        <f t="shared" si="40"/>
        <v>1135534.0992475818</v>
      </c>
    </row>
    <row r="23" spans="1:32" x14ac:dyDescent="0.2">
      <c r="A23" s="23"/>
      <c r="B23" s="12" t="s">
        <v>34</v>
      </c>
      <c r="C23" s="13">
        <v>22</v>
      </c>
      <c r="D23" s="13">
        <v>3</v>
      </c>
      <c r="E23" s="13">
        <v>2015</v>
      </c>
      <c r="F23" s="16">
        <v>65.5</v>
      </c>
      <c r="G23" s="16">
        <v>57.6</v>
      </c>
      <c r="H23" s="16">
        <v>66.5</v>
      </c>
      <c r="I23" s="16">
        <v>58.2</v>
      </c>
      <c r="J23" s="16">
        <v>57.4</v>
      </c>
      <c r="K23" s="16">
        <v>49.8</v>
      </c>
      <c r="L23" s="16">
        <v>27.1</v>
      </c>
      <c r="M23" s="16">
        <v>49.9</v>
      </c>
      <c r="N23" s="9">
        <f t="shared" si="44"/>
        <v>64.213522865482915</v>
      </c>
      <c r="O23" s="9">
        <f t="shared" si="44"/>
        <v>58.581585313575076</v>
      </c>
      <c r="P23" s="5"/>
      <c r="Q23" s="1">
        <f t="shared" ref="Q23:Q32" si="45">10^(F23/10)</f>
        <v>3548133.8923357595</v>
      </c>
      <c r="R23" s="1">
        <f t="shared" ref="R23:R32" si="46">10^(G23/10)</f>
        <v>575439.93733715697</v>
      </c>
      <c r="S23" s="1">
        <f t="shared" si="42"/>
        <v>22</v>
      </c>
      <c r="T23" s="1">
        <f t="shared" si="43"/>
        <v>22</v>
      </c>
      <c r="U23" s="1">
        <f t="shared" ref="U23:U32" si="47">10^(H23/10)</f>
        <v>4466835.9215096412</v>
      </c>
      <c r="V23" s="1">
        <f t="shared" ref="V23:V32" si="48">10^(I23/10)</f>
        <v>660693.44800759677</v>
      </c>
      <c r="W23" s="1">
        <f t="shared" ref="W23:W32" si="49">10^(J23/10)</f>
        <v>549540.87385762564</v>
      </c>
      <c r="X23" s="1">
        <f t="shared" ref="X23:X32" si="50">10^(K23/10)</f>
        <v>95499.258602143629</v>
      </c>
      <c r="Y23" s="1">
        <f t="shared" ref="Y23:Y32" si="51">10^(L23/10)</f>
        <v>512.86138399136519</v>
      </c>
      <c r="Z23" s="1">
        <f t="shared" ref="Z23:Z32" si="52">10^(M23/10)</f>
        <v>97723.722095581266</v>
      </c>
      <c r="AA23" s="1">
        <f t="shared" ref="AA23:AA30" si="53">3*10^((J23+5)/10)</f>
        <v>5213402.4862481393</v>
      </c>
      <c r="AB23" s="1">
        <f t="shared" ref="AB23:AB30" si="54">3*10^((K23+5)/10)</f>
        <v>905985.51612060564</v>
      </c>
      <c r="AC23" s="1">
        <f t="shared" ref="AC23:AC30" si="55">8*10^((L23+10)/10)</f>
        <v>41028.910719309191</v>
      </c>
      <c r="AD23" s="1">
        <f t="shared" ref="AD23:AD30" si="56">8*10^((M23+10)/10)</f>
        <v>7817897.7676464962</v>
      </c>
      <c r="AE23" s="1">
        <f t="shared" ref="AE23:AE30" si="57">10^(N23/10)</f>
        <v>2638470.7656913684</v>
      </c>
      <c r="AF23" s="1">
        <f t="shared" ref="AF23:AF30" si="58">10^(O23/10)</f>
        <v>721370.75449441152</v>
      </c>
    </row>
    <row r="24" spans="1:32" x14ac:dyDescent="0.2">
      <c r="A24" s="23"/>
      <c r="B24" s="12" t="s">
        <v>35</v>
      </c>
      <c r="C24" s="13">
        <v>23</v>
      </c>
      <c r="D24" s="13">
        <v>3</v>
      </c>
      <c r="E24" s="13">
        <v>2015</v>
      </c>
      <c r="F24" s="16">
        <v>62.2</v>
      </c>
      <c r="G24" s="16">
        <v>55.7</v>
      </c>
      <c r="H24" s="16">
        <v>63</v>
      </c>
      <c r="I24" s="16">
        <v>56.1</v>
      </c>
      <c r="J24" s="16">
        <v>57.5</v>
      </c>
      <c r="K24" s="16">
        <v>49.9</v>
      </c>
      <c r="L24" s="16">
        <v>46.5</v>
      </c>
      <c r="M24" s="16">
        <v>48.9</v>
      </c>
      <c r="N24" s="9">
        <f t="shared" si="44"/>
        <v>61.619506274067383</v>
      </c>
      <c r="O24" s="9">
        <f t="shared" si="44"/>
        <v>57.143650124008516</v>
      </c>
      <c r="P24" s="5"/>
      <c r="Q24" s="1">
        <f t="shared" si="45"/>
        <v>1659586.9074375653</v>
      </c>
      <c r="R24" s="1">
        <f t="shared" si="46"/>
        <v>371535.2290971732</v>
      </c>
      <c r="S24" s="1">
        <f t="shared" si="42"/>
        <v>23</v>
      </c>
      <c r="T24" s="1">
        <f t="shared" si="43"/>
        <v>23</v>
      </c>
      <c r="U24" s="1">
        <f t="shared" si="47"/>
        <v>1995262.31496888</v>
      </c>
      <c r="V24" s="1">
        <f t="shared" si="48"/>
        <v>407380.27780411334</v>
      </c>
      <c r="W24" s="1">
        <f t="shared" si="49"/>
        <v>562341.32519035018</v>
      </c>
      <c r="X24" s="1">
        <f t="shared" si="50"/>
        <v>97723.722095581266</v>
      </c>
      <c r="Y24" s="1">
        <f t="shared" si="51"/>
        <v>44668.359215096389</v>
      </c>
      <c r="Z24" s="1">
        <f t="shared" si="52"/>
        <v>77624.711662869129</v>
      </c>
      <c r="AA24" s="1">
        <f t="shared" si="53"/>
        <v>5334838.2301167725</v>
      </c>
      <c r="AB24" s="1">
        <f t="shared" si="54"/>
        <v>927088.62975407788</v>
      </c>
      <c r="AC24" s="1">
        <f t="shared" si="55"/>
        <v>3573468.7372077154</v>
      </c>
      <c r="AD24" s="1">
        <f t="shared" si="56"/>
        <v>6209976.9330295371</v>
      </c>
      <c r="AE24" s="1">
        <f t="shared" si="57"/>
        <v>1451946.5442466666</v>
      </c>
      <c r="AF24" s="1">
        <f t="shared" si="58"/>
        <v>518042.04892654595</v>
      </c>
    </row>
    <row r="25" spans="1:32" x14ac:dyDescent="0.2">
      <c r="A25" s="23"/>
      <c r="B25" s="12" t="s">
        <v>29</v>
      </c>
      <c r="C25" s="13">
        <v>24</v>
      </c>
      <c r="D25" s="13">
        <v>3</v>
      </c>
      <c r="E25" s="13">
        <v>2015</v>
      </c>
      <c r="F25" s="16">
        <v>58.8</v>
      </c>
      <c r="G25" s="16">
        <v>55.3</v>
      </c>
      <c r="H25" s="16">
        <v>59.2</v>
      </c>
      <c r="I25" s="16">
        <v>55.4</v>
      </c>
      <c r="J25" s="16">
        <v>58.1</v>
      </c>
      <c r="K25" s="16">
        <v>52.2</v>
      </c>
      <c r="L25" s="16">
        <v>0</v>
      </c>
      <c r="M25" s="16">
        <v>48.7</v>
      </c>
      <c r="N25" s="9">
        <f t="shared" si="44"/>
        <v>58.486566009240484</v>
      </c>
      <c r="O25" s="9">
        <f t="shared" si="44"/>
        <v>56.994215576240649</v>
      </c>
      <c r="P25" s="5"/>
      <c r="Q25" s="1">
        <f t="shared" si="45"/>
        <v>758577.57502918423</v>
      </c>
      <c r="R25" s="1">
        <f t="shared" si="46"/>
        <v>338844.15613920271</v>
      </c>
      <c r="S25" s="1">
        <f t="shared" si="42"/>
        <v>24</v>
      </c>
      <c r="T25" s="1">
        <f t="shared" si="43"/>
        <v>24</v>
      </c>
      <c r="U25" s="1">
        <f t="shared" si="47"/>
        <v>831763.77110267128</v>
      </c>
      <c r="V25" s="1">
        <f t="shared" si="48"/>
        <v>346736.85045253241</v>
      </c>
      <c r="W25" s="1">
        <f t="shared" si="49"/>
        <v>645654.22903465747</v>
      </c>
      <c r="X25" s="1">
        <f t="shared" si="50"/>
        <v>165958.69074375663</v>
      </c>
      <c r="Y25" s="1">
        <f t="shared" si="51"/>
        <v>1</v>
      </c>
      <c r="Z25" s="1">
        <f t="shared" si="52"/>
        <v>74131.024130091857</v>
      </c>
      <c r="AA25" s="1">
        <f t="shared" si="53"/>
        <v>6125213.8340085996</v>
      </c>
      <c r="AB25" s="1">
        <f t="shared" si="54"/>
        <v>1574422.3807493215</v>
      </c>
      <c r="AC25" s="1">
        <f t="shared" si="55"/>
        <v>80</v>
      </c>
      <c r="AD25" s="1">
        <f t="shared" si="56"/>
        <v>5930481.9304073444</v>
      </c>
      <c r="AE25" s="1">
        <f t="shared" si="57"/>
        <v>705759.28576430585</v>
      </c>
      <c r="AF25" s="1">
        <f t="shared" si="58"/>
        <v>500520.14029331657</v>
      </c>
    </row>
    <row r="26" spans="1:32" x14ac:dyDescent="0.2">
      <c r="A26" s="23"/>
      <c r="B26" s="12" t="s">
        <v>30</v>
      </c>
      <c r="C26" s="13">
        <v>25</v>
      </c>
      <c r="D26" s="13">
        <v>3</v>
      </c>
      <c r="E26" s="13">
        <v>2015</v>
      </c>
      <c r="F26" s="16">
        <v>61.8</v>
      </c>
      <c r="G26" s="16">
        <v>55.9</v>
      </c>
      <c r="H26" s="16">
        <v>62</v>
      </c>
      <c r="I26" s="16">
        <v>56.1</v>
      </c>
      <c r="J26" s="16">
        <v>61.6</v>
      </c>
      <c r="K26" s="16">
        <v>52.5</v>
      </c>
      <c r="L26" s="16">
        <v>47.2</v>
      </c>
      <c r="M26" s="16">
        <v>49.3</v>
      </c>
      <c r="N26" s="9">
        <f t="shared" si="44"/>
        <v>62.054154679323403</v>
      </c>
      <c r="O26" s="9">
        <f t="shared" si="44"/>
        <v>57.59418270581169</v>
      </c>
      <c r="P26" s="5"/>
      <c r="Q26" s="1">
        <f t="shared" si="45"/>
        <v>1513561.2484362102</v>
      </c>
      <c r="R26" s="1">
        <f t="shared" si="46"/>
        <v>389045.14499428123</v>
      </c>
      <c r="S26" s="1">
        <f t="shared" si="42"/>
        <v>25</v>
      </c>
      <c r="T26" s="1">
        <f t="shared" si="43"/>
        <v>25</v>
      </c>
      <c r="U26" s="1">
        <f t="shared" si="47"/>
        <v>1584893.1924611153</v>
      </c>
      <c r="V26" s="1">
        <f t="shared" si="48"/>
        <v>407380.27780411334</v>
      </c>
      <c r="W26" s="1">
        <f t="shared" si="49"/>
        <v>1445439.7707459298</v>
      </c>
      <c r="X26" s="1">
        <f t="shared" si="50"/>
        <v>177827.94100389251</v>
      </c>
      <c r="Y26" s="1">
        <f t="shared" si="51"/>
        <v>52480.746024977409</v>
      </c>
      <c r="Z26" s="1">
        <f t="shared" si="52"/>
        <v>85113.803820237721</v>
      </c>
      <c r="AA26" s="1">
        <f t="shared" si="53"/>
        <v>13712645.688446254</v>
      </c>
      <c r="AB26" s="1">
        <f t="shared" si="54"/>
        <v>1687023.9755710505</v>
      </c>
      <c r="AC26" s="1">
        <f t="shared" si="55"/>
        <v>4198459.6819981905</v>
      </c>
      <c r="AD26" s="1">
        <f t="shared" si="56"/>
        <v>6809104.3056190135</v>
      </c>
      <c r="AE26" s="1">
        <f t="shared" si="57"/>
        <v>1604779.8696849563</v>
      </c>
      <c r="AF26" s="1">
        <f t="shared" si="58"/>
        <v>574669.66219348123</v>
      </c>
    </row>
    <row r="27" spans="1:32" x14ac:dyDescent="0.2">
      <c r="A27" s="23"/>
      <c r="B27" s="12" t="s">
        <v>31</v>
      </c>
      <c r="C27" s="13">
        <v>26</v>
      </c>
      <c r="D27" s="13">
        <v>3</v>
      </c>
      <c r="E27" s="13">
        <v>2015</v>
      </c>
      <c r="F27" s="16">
        <v>64.099999999999994</v>
      </c>
      <c r="G27" s="16">
        <v>56.9</v>
      </c>
      <c r="H27" s="16">
        <v>64.7</v>
      </c>
      <c r="I27" s="16">
        <v>57.1</v>
      </c>
      <c r="J27" s="16">
        <v>62.3</v>
      </c>
      <c r="K27" s="16">
        <v>54</v>
      </c>
      <c r="L27" s="16">
        <v>48</v>
      </c>
      <c r="M27" s="16">
        <v>49.8</v>
      </c>
      <c r="N27" s="9">
        <f t="shared" si="44"/>
        <v>63.944832929400889</v>
      </c>
      <c r="O27" s="9">
        <f t="shared" si="44"/>
        <v>58.422483055663868</v>
      </c>
      <c r="P27" s="5"/>
      <c r="Q27" s="1">
        <f t="shared" si="45"/>
        <v>2570395.7827688619</v>
      </c>
      <c r="R27" s="1">
        <f t="shared" si="46"/>
        <v>489778.81936844654</v>
      </c>
      <c r="S27" s="1">
        <f t="shared" si="42"/>
        <v>26</v>
      </c>
      <c r="T27" s="1">
        <f t="shared" si="43"/>
        <v>26</v>
      </c>
      <c r="U27" s="1">
        <f t="shared" si="47"/>
        <v>2951209.2266663918</v>
      </c>
      <c r="V27" s="1">
        <f t="shared" si="48"/>
        <v>512861.38399136515</v>
      </c>
      <c r="W27" s="1">
        <f t="shared" si="49"/>
        <v>1698243.6524617458</v>
      </c>
      <c r="X27" s="1">
        <f t="shared" si="50"/>
        <v>251188.64315095844</v>
      </c>
      <c r="Y27" s="1">
        <f t="shared" si="51"/>
        <v>63095.734448019342</v>
      </c>
      <c r="Z27" s="1">
        <f t="shared" si="52"/>
        <v>95499.258602143629</v>
      </c>
      <c r="AA27" s="1">
        <f t="shared" si="53"/>
        <v>16110953.891107574</v>
      </c>
      <c r="AB27" s="1">
        <f t="shared" si="54"/>
        <v>2382984.7041728501</v>
      </c>
      <c r="AC27" s="1">
        <f t="shared" si="55"/>
        <v>5047658.7558415532</v>
      </c>
      <c r="AD27" s="1">
        <f t="shared" si="56"/>
        <v>7639940.6881714854</v>
      </c>
      <c r="AE27" s="1">
        <f t="shared" si="57"/>
        <v>2480180.5247338442</v>
      </c>
      <c r="AF27" s="1">
        <f t="shared" si="58"/>
        <v>695421.80767633766</v>
      </c>
    </row>
    <row r="28" spans="1:32" x14ac:dyDescent="0.2">
      <c r="A28" s="23"/>
      <c r="B28" s="12" t="s">
        <v>32</v>
      </c>
      <c r="C28" s="13">
        <v>27</v>
      </c>
      <c r="D28" s="13">
        <v>3</v>
      </c>
      <c r="E28" s="13">
        <v>2015</v>
      </c>
      <c r="F28" s="16">
        <v>64.400000000000006</v>
      </c>
      <c r="G28" s="16">
        <v>56.7</v>
      </c>
      <c r="H28" s="16">
        <v>64.900000000000006</v>
      </c>
      <c r="I28" s="16">
        <v>56.6</v>
      </c>
      <c r="J28" s="16">
        <v>58.6</v>
      </c>
      <c r="K28" s="16">
        <v>50.3</v>
      </c>
      <c r="L28" s="16">
        <v>56.3</v>
      </c>
      <c r="M28" s="16">
        <v>52.1</v>
      </c>
      <c r="N28" s="9">
        <f t="shared" si="44"/>
        <v>65.291993124104096</v>
      </c>
      <c r="O28" s="9">
        <f t="shared" si="44"/>
        <v>59.193649047983101</v>
      </c>
      <c r="P28" s="5"/>
      <c r="Q28" s="1">
        <f t="shared" si="45"/>
        <v>2754228.7033381732</v>
      </c>
      <c r="R28" s="1">
        <f t="shared" si="46"/>
        <v>467735.14128719864</v>
      </c>
      <c r="S28" s="1">
        <f t="shared" si="42"/>
        <v>27</v>
      </c>
      <c r="T28" s="1">
        <f t="shared" si="43"/>
        <v>27</v>
      </c>
      <c r="U28" s="1">
        <f t="shared" si="47"/>
        <v>3090295.4325135965</v>
      </c>
      <c r="V28" s="1">
        <f t="shared" si="48"/>
        <v>457088.18961487547</v>
      </c>
      <c r="W28" s="1">
        <f t="shared" si="49"/>
        <v>724435.96007499192</v>
      </c>
      <c r="X28" s="1">
        <f t="shared" si="50"/>
        <v>107151.93052376063</v>
      </c>
      <c r="Y28" s="1">
        <f t="shared" si="51"/>
        <v>426579.51880159322</v>
      </c>
      <c r="Z28" s="1">
        <f t="shared" si="52"/>
        <v>162181.00973589328</v>
      </c>
      <c r="AA28" s="1">
        <f t="shared" si="53"/>
        <v>6872602.9583033295</v>
      </c>
      <c r="AB28" s="1">
        <f t="shared" si="54"/>
        <v>1016532.4684176082</v>
      </c>
      <c r="AC28" s="1">
        <f t="shared" si="55"/>
        <v>34126361.504127435</v>
      </c>
      <c r="AD28" s="1">
        <f t="shared" si="56"/>
        <v>12974480.778871454</v>
      </c>
      <c r="AE28" s="1">
        <f t="shared" si="57"/>
        <v>3382200.2118794881</v>
      </c>
      <c r="AF28" s="1">
        <f t="shared" si="58"/>
        <v>830548.32134510286</v>
      </c>
    </row>
    <row r="29" spans="1:32" x14ac:dyDescent="0.2">
      <c r="A29" s="23"/>
      <c r="B29" s="12" t="s">
        <v>33</v>
      </c>
      <c r="C29" s="13">
        <v>28</v>
      </c>
      <c r="D29" s="13">
        <v>3</v>
      </c>
      <c r="E29" s="13">
        <v>2015</v>
      </c>
      <c r="F29" s="16">
        <v>63.6</v>
      </c>
      <c r="G29" s="16">
        <v>56.3</v>
      </c>
      <c r="H29" s="16">
        <v>64</v>
      </c>
      <c r="I29" s="16">
        <v>56.4</v>
      </c>
      <c r="J29" s="16">
        <v>62.6</v>
      </c>
      <c r="K29" s="16">
        <v>53.5</v>
      </c>
      <c r="L29" s="16">
        <v>46.3</v>
      </c>
      <c r="M29" s="16">
        <v>49.5</v>
      </c>
      <c r="N29" s="9">
        <f t="shared" si="44"/>
        <v>63.467632563694281</v>
      </c>
      <c r="O29" s="9">
        <f t="shared" si="44"/>
        <v>57.938064050365483</v>
      </c>
      <c r="P29" s="5"/>
      <c r="Q29" s="1">
        <f t="shared" si="45"/>
        <v>2290867.6527677765</v>
      </c>
      <c r="R29" s="1">
        <f t="shared" si="46"/>
        <v>426579.51880159322</v>
      </c>
      <c r="S29" s="1">
        <f t="shared" si="42"/>
        <v>28</v>
      </c>
      <c r="T29" s="1">
        <f t="shared" si="43"/>
        <v>28</v>
      </c>
      <c r="U29" s="1">
        <f t="shared" si="47"/>
        <v>2511886.431509587</v>
      </c>
      <c r="V29" s="1">
        <f t="shared" si="48"/>
        <v>436515.83224016649</v>
      </c>
      <c r="W29" s="1">
        <f t="shared" si="49"/>
        <v>1819700.8586099846</v>
      </c>
      <c r="X29" s="1">
        <f t="shared" si="50"/>
        <v>223872.11385683404</v>
      </c>
      <c r="Y29" s="1">
        <f t="shared" si="51"/>
        <v>42657.951880159271</v>
      </c>
      <c r="Z29" s="1">
        <f t="shared" si="52"/>
        <v>89125.093813374609</v>
      </c>
      <c r="AA29" s="1">
        <f t="shared" si="53"/>
        <v>17263198.120114729</v>
      </c>
      <c r="AB29" s="1">
        <f t="shared" si="54"/>
        <v>2123837.3531524157</v>
      </c>
      <c r="AC29" s="1">
        <f t="shared" si="55"/>
        <v>3412636.1504127458</v>
      </c>
      <c r="AD29" s="1">
        <f t="shared" si="56"/>
        <v>7130007.5050699767</v>
      </c>
      <c r="AE29" s="1">
        <f t="shared" si="57"/>
        <v>2222098.2450063406</v>
      </c>
      <c r="AF29" s="1">
        <f t="shared" si="58"/>
        <v>622022.94488935685</v>
      </c>
    </row>
    <row r="30" spans="1:32" x14ac:dyDescent="0.2">
      <c r="A30" s="23"/>
      <c r="B30" s="12" t="s">
        <v>34</v>
      </c>
      <c r="C30" s="13">
        <v>29</v>
      </c>
      <c r="D30" s="13">
        <v>3</v>
      </c>
      <c r="E30" s="13">
        <v>2015</v>
      </c>
      <c r="F30" s="16">
        <v>63.4</v>
      </c>
      <c r="G30" s="16">
        <v>55.9</v>
      </c>
      <c r="H30" s="16">
        <v>64.3</v>
      </c>
      <c r="I30" s="16">
        <v>56.7</v>
      </c>
      <c r="J30" s="16">
        <v>57.1</v>
      </c>
      <c r="K30" s="16">
        <v>50.7</v>
      </c>
      <c r="L30" s="16">
        <v>47</v>
      </c>
      <c r="M30" s="16">
        <v>44.1</v>
      </c>
      <c r="N30" s="9">
        <f t="shared" ref="N30:O32" si="59">10*LOG10((1/24)*(13*U30+AA30+AC30))</f>
        <v>62.619057099572785</v>
      </c>
      <c r="O30" s="9">
        <f t="shared" si="59"/>
        <v>55.859999326956711</v>
      </c>
      <c r="P30" s="5"/>
      <c r="Q30" s="1">
        <f t="shared" si="45"/>
        <v>2187761.6239495561</v>
      </c>
      <c r="R30" s="1">
        <f t="shared" si="46"/>
        <v>389045.14499428123</v>
      </c>
      <c r="S30" s="1">
        <f t="shared" si="42"/>
        <v>29</v>
      </c>
      <c r="T30" s="1">
        <f t="shared" si="43"/>
        <v>29</v>
      </c>
      <c r="U30" s="1">
        <f t="shared" si="47"/>
        <v>2691534.8039269177</v>
      </c>
      <c r="V30" s="1">
        <f t="shared" si="48"/>
        <v>467735.14128719864</v>
      </c>
      <c r="W30" s="1">
        <f t="shared" si="49"/>
        <v>512861.38399136515</v>
      </c>
      <c r="X30" s="1">
        <f t="shared" si="50"/>
        <v>117489.75549395311</v>
      </c>
      <c r="Y30" s="1">
        <f t="shared" si="51"/>
        <v>50118.723362727294</v>
      </c>
      <c r="Z30" s="1">
        <f t="shared" si="52"/>
        <v>25703.95782768865</v>
      </c>
      <c r="AA30" s="1">
        <f t="shared" si="53"/>
        <v>4865430.2920767954</v>
      </c>
      <c r="AB30" s="1">
        <f t="shared" si="54"/>
        <v>1114605.6872915197</v>
      </c>
      <c r="AC30" s="1">
        <f t="shared" si="55"/>
        <v>4009497.8690181877</v>
      </c>
      <c r="AD30" s="1">
        <f t="shared" si="56"/>
        <v>2056316.6262150942</v>
      </c>
      <c r="AE30" s="1">
        <f t="shared" si="57"/>
        <v>1827703.3588393764</v>
      </c>
      <c r="AF30" s="1">
        <f t="shared" si="58"/>
        <v>385478.29792667564</v>
      </c>
    </row>
    <row r="31" spans="1:32" x14ac:dyDescent="0.2">
      <c r="A31" s="23"/>
      <c r="B31" s="12" t="s">
        <v>35</v>
      </c>
      <c r="C31" s="13">
        <v>30</v>
      </c>
      <c r="D31" s="13">
        <v>3</v>
      </c>
      <c r="E31" s="13">
        <v>2015</v>
      </c>
      <c r="F31" s="16">
        <v>62.5</v>
      </c>
      <c r="G31" s="16">
        <v>56.8</v>
      </c>
      <c r="H31" s="16">
        <v>63.3</v>
      </c>
      <c r="I31" s="16">
        <v>56.9</v>
      </c>
      <c r="J31" s="16">
        <v>54.9</v>
      </c>
      <c r="K31" s="16">
        <v>53.6</v>
      </c>
      <c r="L31" s="16">
        <v>52.6</v>
      </c>
      <c r="M31" s="16">
        <v>50.5</v>
      </c>
      <c r="N31" s="9">
        <f t="shared" si="59"/>
        <v>62.757222777401751</v>
      </c>
      <c r="O31" s="9">
        <f t="shared" si="59"/>
        <v>58.632380793087492</v>
      </c>
      <c r="P31" s="5"/>
      <c r="Q31" s="1">
        <f t="shared" si="45"/>
        <v>1778279.4100389241</v>
      </c>
      <c r="R31" s="1">
        <f t="shared" si="46"/>
        <v>478630.09232263872</v>
      </c>
      <c r="S31" s="1">
        <f t="shared" si="42"/>
        <v>30</v>
      </c>
      <c r="T31" s="1">
        <f t="shared" si="43"/>
        <v>30</v>
      </c>
      <c r="U31" s="1">
        <f t="shared" si="47"/>
        <v>2137962.0895022359</v>
      </c>
      <c r="V31" s="1">
        <f t="shared" si="48"/>
        <v>489778.81936844654</v>
      </c>
      <c r="W31" s="1">
        <f t="shared" si="49"/>
        <v>309029.54325135931</v>
      </c>
      <c r="X31" s="1">
        <f t="shared" si="50"/>
        <v>229086.76527677779</v>
      </c>
      <c r="Y31" s="1">
        <f t="shared" si="51"/>
        <v>181970.08586099857</v>
      </c>
      <c r="Z31" s="1">
        <f t="shared" si="52"/>
        <v>112201.84543019651</v>
      </c>
      <c r="AA31" s="1">
        <f>3*10^((J31+5)/10)</f>
        <v>2931711.6628674362</v>
      </c>
      <c r="AB31" s="1">
        <f>3*10^((K31+5)/10)</f>
        <v>2173307.8802249758</v>
      </c>
      <c r="AC31" s="1">
        <f>8*10^((L31+10)/10)</f>
        <v>14557606.868879877</v>
      </c>
      <c r="AD31" s="1">
        <f>8*10^((M31+10)/10)</f>
        <v>8976147.6344157141</v>
      </c>
      <c r="AE31" s="1">
        <f>10^(N31/10)</f>
        <v>1886784.403969853</v>
      </c>
      <c r="AF31" s="1">
        <f>10^(O31/10)</f>
        <v>729857.50693460484</v>
      </c>
    </row>
    <row r="32" spans="1:32" x14ac:dyDescent="0.2">
      <c r="A32" s="23"/>
      <c r="B32" s="12" t="s">
        <v>29</v>
      </c>
      <c r="C32" s="13">
        <v>31</v>
      </c>
      <c r="D32" s="13">
        <v>3</v>
      </c>
      <c r="E32" s="13">
        <v>2015</v>
      </c>
      <c r="F32" s="16">
        <v>63.1</v>
      </c>
      <c r="G32" s="16">
        <v>69</v>
      </c>
      <c r="H32" s="16">
        <v>62.5</v>
      </c>
      <c r="I32" s="16">
        <v>69.599999999999994</v>
      </c>
      <c r="J32" s="16">
        <v>60</v>
      </c>
      <c r="K32" s="16">
        <v>66.7</v>
      </c>
      <c r="L32" s="16">
        <v>59.2</v>
      </c>
      <c r="M32" s="16">
        <v>50.1</v>
      </c>
      <c r="N32" s="9">
        <f t="shared" si="59"/>
        <v>66.160620590706159</v>
      </c>
      <c r="O32" s="9">
        <f t="shared" si="59"/>
        <v>68.530920797244363</v>
      </c>
      <c r="P32" s="5"/>
      <c r="Q32" s="1">
        <f t="shared" si="45"/>
        <v>2041737.9446695333</v>
      </c>
      <c r="R32" s="1">
        <f t="shared" si="46"/>
        <v>7943282.3472428275</v>
      </c>
      <c r="S32" s="1">
        <f t="shared" si="42"/>
        <v>31</v>
      </c>
      <c r="T32" s="1">
        <f t="shared" si="43"/>
        <v>31</v>
      </c>
      <c r="U32" s="1">
        <f t="shared" si="47"/>
        <v>1778279.4100389241</v>
      </c>
      <c r="V32" s="1">
        <f t="shared" si="48"/>
        <v>9120108.3935591076</v>
      </c>
      <c r="W32" s="1">
        <f t="shared" si="49"/>
        <v>1000000</v>
      </c>
      <c r="X32" s="1">
        <f t="shared" si="50"/>
        <v>4677351.4128719913</v>
      </c>
      <c r="Y32" s="1">
        <f t="shared" si="51"/>
        <v>831763.77110267128</v>
      </c>
      <c r="Z32" s="1">
        <f t="shared" si="52"/>
        <v>102329.29922807543</v>
      </c>
      <c r="AA32" s="1">
        <f>3*10^((J32+5)/10)</f>
        <v>9486832.9805051554</v>
      </c>
      <c r="AB32" s="1">
        <f>3*10^((K32+5)/10)</f>
        <v>44373251.645046338</v>
      </c>
      <c r="AC32" s="1">
        <f>8*10^((L32+10)/10)</f>
        <v>66541101.688213773</v>
      </c>
      <c r="AD32" s="1">
        <f>8*10^((M32+10)/10)</f>
        <v>8186343.9382460425</v>
      </c>
      <c r="AE32" s="1">
        <f>10^(N32/10)</f>
        <v>4131065.2916343743</v>
      </c>
      <c r="AF32" s="1">
        <f>10^(O32/10)</f>
        <v>7130041.862481704</v>
      </c>
    </row>
    <row r="33" spans="1:32" ht="15.75" x14ac:dyDescent="0.25">
      <c r="A33" s="23"/>
      <c r="C33" s="13"/>
      <c r="D33" s="13"/>
      <c r="E33" s="13"/>
      <c r="F33" s="17">
        <f>10*LOG10(1/S32*Q33)</f>
        <v>63.392617339818827</v>
      </c>
      <c r="G33" s="17">
        <f>10*LOG10(1/T32*R33)</f>
        <v>58.621655758574782</v>
      </c>
      <c r="H33" s="17">
        <f>10*LOG10(1/S32*U33)</f>
        <v>63.89690920177047</v>
      </c>
      <c r="I33" s="17">
        <f>10*LOG10(1/T32*V33)</f>
        <v>58.783430110211377</v>
      </c>
      <c r="J33" s="17">
        <f>10*LOG10(1/S32*W33)</f>
        <v>61.414622898037905</v>
      </c>
      <c r="K33" s="17">
        <f>10*LOG10(1/T32*X33)</f>
        <v>56.362653409588567</v>
      </c>
      <c r="L33" s="17">
        <f>10*LOG10(1/S32*Y33)</f>
        <v>50.199867551901669</v>
      </c>
      <c r="M33" s="17">
        <f>10*LOG10(1/T32*Z33)</f>
        <v>50.807341155421938</v>
      </c>
      <c r="N33" s="10">
        <f>10*LOG10(1/S32*AE33)</f>
        <v>63.473700970276631</v>
      </c>
      <c r="O33" s="10">
        <f>10*LOG10(1/T32*AF33)</f>
        <v>59.920384446715723</v>
      </c>
      <c r="P33" s="6"/>
      <c r="Q33" s="1">
        <f>SUM(Q2:Q32)</f>
        <v>67705418.644353017</v>
      </c>
      <c r="R33" s="1">
        <f>SUM(R2:R32)</f>
        <v>22569777.084517047</v>
      </c>
      <c r="U33" s="1">
        <f t="shared" ref="U33:AF33" si="60">SUM(U2:U32)</f>
        <v>76041839.470889062</v>
      </c>
      <c r="V33" s="1">
        <f t="shared" si="60"/>
        <v>23426354.169974674</v>
      </c>
      <c r="W33" s="1">
        <f t="shared" si="60"/>
        <v>42936237.408125058</v>
      </c>
      <c r="X33" s="1">
        <f t="shared" si="60"/>
        <v>13416123.109145962</v>
      </c>
      <c r="Y33" s="1">
        <f t="shared" si="60"/>
        <v>3245999.5032221386</v>
      </c>
      <c r="Z33" s="1">
        <f t="shared" si="60"/>
        <v>3733325.0931353527</v>
      </c>
      <c r="AA33" s="1">
        <f t="shared" si="60"/>
        <v>407328913.10219926</v>
      </c>
      <c r="AB33" s="1">
        <f t="shared" si="60"/>
        <v>127276519.18236308</v>
      </c>
      <c r="AC33" s="1">
        <f t="shared" si="60"/>
        <v>259679960.25777113</v>
      </c>
      <c r="AD33" s="1">
        <f t="shared" si="60"/>
        <v>298666007.45082825</v>
      </c>
      <c r="AE33" s="1">
        <f t="shared" si="60"/>
        <v>68981366.103397086</v>
      </c>
      <c r="AF33" s="1">
        <f t="shared" si="60"/>
        <v>30436880.451785952</v>
      </c>
    </row>
    <row r="34" spans="1:32" s="3" customFormat="1" ht="12.75" customHeight="1" x14ac:dyDescent="0.2">
      <c r="A34" s="23" t="s">
        <v>2</v>
      </c>
      <c r="B34" s="22" t="s">
        <v>1</v>
      </c>
      <c r="C34" s="22"/>
      <c r="D34" s="22"/>
      <c r="E34" s="22"/>
      <c r="F34" s="15" t="s">
        <v>4</v>
      </c>
      <c r="G34" s="15" t="s">
        <v>5</v>
      </c>
      <c r="H34" s="15" t="s">
        <v>6</v>
      </c>
      <c r="I34" s="15" t="s">
        <v>7</v>
      </c>
      <c r="J34" s="15" t="s">
        <v>8</v>
      </c>
      <c r="K34" s="15" t="s">
        <v>9</v>
      </c>
      <c r="L34" s="15" t="s">
        <v>10</v>
      </c>
      <c r="M34" s="15" t="s">
        <v>11</v>
      </c>
      <c r="N34" s="8" t="s">
        <v>12</v>
      </c>
      <c r="O34" s="8" t="s">
        <v>13</v>
      </c>
      <c r="P34" s="4"/>
      <c r="Q34" s="3" t="s">
        <v>14</v>
      </c>
      <c r="R34" s="3" t="s">
        <v>15</v>
      </c>
      <c r="S34" s="3" t="s">
        <v>16</v>
      </c>
      <c r="T34" s="3" t="s">
        <v>17</v>
      </c>
      <c r="U34" s="3" t="s">
        <v>18</v>
      </c>
      <c r="V34" s="3" t="s">
        <v>19</v>
      </c>
      <c r="W34" s="3" t="s">
        <v>20</v>
      </c>
      <c r="X34" s="3" t="s">
        <v>21</v>
      </c>
      <c r="Y34" s="3" t="s">
        <v>22</v>
      </c>
      <c r="Z34" s="3" t="s">
        <v>23</v>
      </c>
      <c r="AA34" s="3" t="s">
        <v>24</v>
      </c>
      <c r="AB34" s="3" t="s">
        <v>25</v>
      </c>
      <c r="AC34" s="3" t="s">
        <v>26</v>
      </c>
      <c r="AD34" s="3" t="s">
        <v>27</v>
      </c>
      <c r="AE34" s="3" t="s">
        <v>28</v>
      </c>
      <c r="AF34" s="3" t="s">
        <v>28</v>
      </c>
    </row>
    <row r="35" spans="1:32" x14ac:dyDescent="0.2">
      <c r="A35" s="23"/>
      <c r="B35" s="12" t="s">
        <v>34</v>
      </c>
      <c r="C35" s="13">
        <v>1</v>
      </c>
      <c r="D35" s="13">
        <v>3</v>
      </c>
      <c r="E35" s="13">
        <v>2015</v>
      </c>
      <c r="F35" s="16">
        <v>59</v>
      </c>
      <c r="G35" s="16">
        <v>51.9</v>
      </c>
      <c r="H35" s="16">
        <v>60.1</v>
      </c>
      <c r="I35" s="16">
        <v>52.5</v>
      </c>
      <c r="J35" s="16">
        <v>44.3</v>
      </c>
      <c r="K35" s="16">
        <v>48.1</v>
      </c>
      <c r="L35" s="18">
        <v>0</v>
      </c>
      <c r="M35" s="18">
        <v>41.8</v>
      </c>
      <c r="N35" s="9">
        <f>10*LOG10((1/24)*(13*U35+AA35+AC35))</f>
        <v>57.519917652032305</v>
      </c>
      <c r="O35" s="9">
        <f>10*LOG10((1/24)*(13*V35+AB35+AD35))</f>
        <v>52.362783054071222</v>
      </c>
      <c r="P35" s="5"/>
      <c r="Q35" s="1">
        <f t="shared" ref="Q35:R38" si="61">10^(F35/10)</f>
        <v>794328.23472428333</v>
      </c>
      <c r="R35" s="1">
        <f t="shared" si="61"/>
        <v>154881.66189124816</v>
      </c>
      <c r="S35" s="1">
        <f>IF(F35&gt;0,1,0)</f>
        <v>1</v>
      </c>
      <c r="T35" s="1">
        <f>IF(G35&gt;0,1,0)</f>
        <v>1</v>
      </c>
      <c r="U35" s="1">
        <f t="shared" ref="U35:Z38" si="62">10^(H35/10)</f>
        <v>1023292.9922807553</v>
      </c>
      <c r="V35" s="1">
        <f t="shared" si="62"/>
        <v>177827.94100389251</v>
      </c>
      <c r="W35" s="1">
        <f t="shared" si="62"/>
        <v>26915.348039269167</v>
      </c>
      <c r="X35" s="1">
        <f t="shared" si="62"/>
        <v>64565.422903465682</v>
      </c>
      <c r="Y35" s="1">
        <f t="shared" si="62"/>
        <v>1</v>
      </c>
      <c r="Z35" s="1">
        <f t="shared" si="62"/>
        <v>15135.612484362096</v>
      </c>
      <c r="AA35" s="1">
        <f t="shared" ref="AA35:AB38" si="63">3*10^((J35+5)/10)</f>
        <v>255341.41146071316</v>
      </c>
      <c r="AB35" s="1">
        <f t="shared" si="63"/>
        <v>612521.38340086036</v>
      </c>
      <c r="AC35" s="1">
        <f t="shared" ref="AC35:AD38" si="64">8*10^((L35+10)/10)</f>
        <v>80</v>
      </c>
      <c r="AD35" s="1">
        <f t="shared" si="64"/>
        <v>1210848.9987489667</v>
      </c>
      <c r="AE35" s="1">
        <f t="shared" ref="AE35:AF38" si="65">10^(N35/10)</f>
        <v>564926.2629629391</v>
      </c>
      <c r="AF35" s="1">
        <f t="shared" si="65"/>
        <v>172297.23396668475</v>
      </c>
    </row>
    <row r="36" spans="1:32" x14ac:dyDescent="0.2">
      <c r="A36" s="23"/>
      <c r="B36" s="12" t="s">
        <v>35</v>
      </c>
      <c r="C36" s="13">
        <v>2</v>
      </c>
      <c r="D36" s="13">
        <v>3</v>
      </c>
      <c r="E36" s="13">
        <v>2015</v>
      </c>
      <c r="F36" s="16">
        <v>53.3</v>
      </c>
      <c r="G36" s="16">
        <v>53.3</v>
      </c>
      <c r="H36" s="16">
        <v>54.4</v>
      </c>
      <c r="I36" s="16">
        <v>53.5</v>
      </c>
      <c r="J36" s="16">
        <v>39.299999999999997</v>
      </c>
      <c r="K36" s="16">
        <v>49.7</v>
      </c>
      <c r="L36" s="18">
        <v>0</v>
      </c>
      <c r="M36" s="18">
        <v>46.7</v>
      </c>
      <c r="N36" s="9">
        <f>10*LOG10((1/24)*(13*U36+AA36+AC36))</f>
        <v>51.834268446111231</v>
      </c>
      <c r="O36" s="9">
        <f>10*LOG10((1/24)*(13*V36+AB36+AD36))</f>
        <v>54.970207722611548</v>
      </c>
      <c r="P36" s="5"/>
      <c r="Q36" s="1">
        <f t="shared" si="61"/>
        <v>213796.20895022334</v>
      </c>
      <c r="R36" s="1">
        <f t="shared" si="61"/>
        <v>213796.20895022334</v>
      </c>
      <c r="S36" s="1">
        <f t="shared" ref="S36:T38" si="66">IF(F36&gt;0,1+S35,0+S35)</f>
        <v>2</v>
      </c>
      <c r="T36" s="1">
        <f t="shared" si="66"/>
        <v>2</v>
      </c>
      <c r="U36" s="1">
        <f t="shared" si="62"/>
        <v>275422.87033381651</v>
      </c>
      <c r="V36" s="1">
        <f t="shared" si="62"/>
        <v>223872.11385683404</v>
      </c>
      <c r="W36" s="1">
        <f t="shared" si="62"/>
        <v>8511.3803820237626</v>
      </c>
      <c r="X36" s="1">
        <f t="shared" si="62"/>
        <v>93325.430079699319</v>
      </c>
      <c r="Y36" s="1">
        <f t="shared" si="62"/>
        <v>1</v>
      </c>
      <c r="Z36" s="1">
        <f t="shared" si="62"/>
        <v>46773.514128719893</v>
      </c>
      <c r="AA36" s="1">
        <f t="shared" si="63"/>
        <v>80746.044117807498</v>
      </c>
      <c r="AB36" s="1">
        <f t="shared" si="63"/>
        <v>885362.7679999182</v>
      </c>
      <c r="AC36" s="1">
        <f t="shared" si="64"/>
        <v>80</v>
      </c>
      <c r="AD36" s="1">
        <f t="shared" si="64"/>
        <v>3741881.1302975891</v>
      </c>
      <c r="AE36" s="1">
        <f t="shared" si="65"/>
        <v>152555.13993572627</v>
      </c>
      <c r="AF36" s="1">
        <f t="shared" si="65"/>
        <v>314065.8907681813</v>
      </c>
    </row>
    <row r="37" spans="1:32" x14ac:dyDescent="0.2">
      <c r="A37" s="23"/>
      <c r="B37" s="12" t="s">
        <v>29</v>
      </c>
      <c r="C37" s="13">
        <v>3</v>
      </c>
      <c r="D37" s="13">
        <v>3</v>
      </c>
      <c r="E37" s="13">
        <v>2015</v>
      </c>
      <c r="F37" s="16">
        <v>53.3</v>
      </c>
      <c r="G37" s="16">
        <v>52.7</v>
      </c>
      <c r="H37" s="16">
        <v>53.9</v>
      </c>
      <c r="I37" s="16">
        <v>52.6</v>
      </c>
      <c r="J37" s="16">
        <v>51.8</v>
      </c>
      <c r="K37" s="16">
        <v>50.7</v>
      </c>
      <c r="L37" s="18">
        <v>31</v>
      </c>
      <c r="M37" s="18">
        <v>46.7</v>
      </c>
      <c r="N37" s="9">
        <f t="shared" ref="N37:N50" si="67">10*LOG10((1/24)*(13*U37+AA37+AC37))</f>
        <v>52.944410477696586</v>
      </c>
      <c r="O37" s="9">
        <f t="shared" ref="O37:O50" si="68">10*LOG10((1/24)*(13*V37+AB37+AD37))</f>
        <v>54.784521315806387</v>
      </c>
      <c r="P37" s="5"/>
      <c r="Q37" s="1">
        <f t="shared" si="61"/>
        <v>213796.20895022334</v>
      </c>
      <c r="R37" s="1">
        <f t="shared" si="61"/>
        <v>186208.71366628728</v>
      </c>
      <c r="S37" s="1">
        <f t="shared" si="66"/>
        <v>3</v>
      </c>
      <c r="T37" s="1">
        <f t="shared" si="66"/>
        <v>3</v>
      </c>
      <c r="U37" s="1">
        <f t="shared" si="62"/>
        <v>245470.89156850305</v>
      </c>
      <c r="V37" s="1">
        <f t="shared" si="62"/>
        <v>181970.08586099857</v>
      </c>
      <c r="W37" s="1">
        <f t="shared" si="62"/>
        <v>151356.12484362084</v>
      </c>
      <c r="X37" s="1">
        <f t="shared" si="62"/>
        <v>117489.75549395311</v>
      </c>
      <c r="Y37" s="1">
        <f t="shared" si="62"/>
        <v>1258.925411794168</v>
      </c>
      <c r="Z37" s="1">
        <f t="shared" si="62"/>
        <v>46773.514128719893</v>
      </c>
      <c r="AA37" s="1">
        <f t="shared" si="63"/>
        <v>1435890.2769679162</v>
      </c>
      <c r="AB37" s="1">
        <f t="shared" si="63"/>
        <v>1114605.6872915197</v>
      </c>
      <c r="AC37" s="1">
        <f t="shared" si="64"/>
        <v>100714.03294353337</v>
      </c>
      <c r="AD37" s="1">
        <f t="shared" si="64"/>
        <v>3741881.1302975891</v>
      </c>
      <c r="AE37" s="1">
        <f t="shared" si="65"/>
        <v>196988.57917924956</v>
      </c>
      <c r="AF37" s="1">
        <f t="shared" si="65"/>
        <v>300920.7472409209</v>
      </c>
    </row>
    <row r="38" spans="1:32" x14ac:dyDescent="0.2">
      <c r="A38" s="23"/>
      <c r="B38" s="12" t="s">
        <v>30</v>
      </c>
      <c r="C38" s="13">
        <v>4</v>
      </c>
      <c r="D38" s="13">
        <v>3</v>
      </c>
      <c r="E38" s="13">
        <v>2015</v>
      </c>
      <c r="F38" s="16">
        <v>52.5</v>
      </c>
      <c r="G38" s="16">
        <v>51.3</v>
      </c>
      <c r="H38" s="16">
        <v>53.6</v>
      </c>
      <c r="I38" s="16">
        <v>51.5</v>
      </c>
      <c r="J38" s="16">
        <v>41.4</v>
      </c>
      <c r="K38" s="16">
        <v>47.6</v>
      </c>
      <c r="L38" s="18">
        <v>0</v>
      </c>
      <c r="M38" s="18">
        <v>44.6</v>
      </c>
      <c r="N38" s="9">
        <f t="shared" si="67"/>
        <v>51.124322069678584</v>
      </c>
      <c r="O38" s="9">
        <f t="shared" si="68"/>
        <v>52.909092110110009</v>
      </c>
      <c r="P38" s="5"/>
      <c r="Q38" s="1">
        <f t="shared" si="61"/>
        <v>177827.94100389251</v>
      </c>
      <c r="R38" s="1">
        <f t="shared" si="61"/>
        <v>134896.28825916545</v>
      </c>
      <c r="S38" s="1">
        <f t="shared" si="66"/>
        <v>4</v>
      </c>
      <c r="T38" s="1">
        <f t="shared" si="66"/>
        <v>4</v>
      </c>
      <c r="U38" s="1">
        <f t="shared" si="62"/>
        <v>229086.76527677779</v>
      </c>
      <c r="V38" s="1">
        <f t="shared" si="62"/>
        <v>141253.75446227577</v>
      </c>
      <c r="W38" s="1">
        <f t="shared" si="62"/>
        <v>13803.842646028841</v>
      </c>
      <c r="X38" s="1">
        <f t="shared" si="62"/>
        <v>57543.993733715732</v>
      </c>
      <c r="Y38" s="1">
        <f t="shared" si="62"/>
        <v>1</v>
      </c>
      <c r="Z38" s="1">
        <f t="shared" si="62"/>
        <v>28840.315031266062</v>
      </c>
      <c r="AA38" s="1">
        <f t="shared" si="63"/>
        <v>130954.7496720498</v>
      </c>
      <c r="AB38" s="1">
        <f t="shared" si="63"/>
        <v>545910.25758299569</v>
      </c>
      <c r="AC38" s="1">
        <f t="shared" si="64"/>
        <v>80</v>
      </c>
      <c r="AD38" s="1">
        <f t="shared" si="64"/>
        <v>2307225.2025012872</v>
      </c>
      <c r="AE38" s="1">
        <f t="shared" si="65"/>
        <v>129548.44576125688</v>
      </c>
      <c r="AF38" s="1">
        <f t="shared" si="65"/>
        <v>195393.09450391118</v>
      </c>
    </row>
    <row r="39" spans="1:32" x14ac:dyDescent="0.2">
      <c r="A39" s="23"/>
      <c r="B39" s="12" t="s">
        <v>31</v>
      </c>
      <c r="C39" s="13">
        <v>5</v>
      </c>
      <c r="D39" s="13">
        <v>3</v>
      </c>
      <c r="E39" s="13">
        <v>2015</v>
      </c>
      <c r="F39" s="16">
        <v>52.2</v>
      </c>
      <c r="G39" s="16">
        <v>52.3</v>
      </c>
      <c r="H39" s="16">
        <v>53.1</v>
      </c>
      <c r="I39" s="16">
        <v>52.5</v>
      </c>
      <c r="J39" s="16">
        <v>47.3</v>
      </c>
      <c r="K39" s="16">
        <v>49.9</v>
      </c>
      <c r="L39" s="18">
        <v>0</v>
      </c>
      <c r="M39" s="18">
        <v>44.4</v>
      </c>
      <c r="N39" s="9">
        <f t="shared" si="67"/>
        <v>51.199994854150518</v>
      </c>
      <c r="O39" s="9">
        <f t="shared" si="68"/>
        <v>53.555660353881116</v>
      </c>
      <c r="P39" s="5"/>
      <c r="Q39" s="1">
        <f t="shared" ref="Q39:Q47" si="69">10^(F39/10)</f>
        <v>165958.69074375663</v>
      </c>
      <c r="R39" s="1">
        <f t="shared" ref="R39:R47" si="70">10^(G39/10)</f>
        <v>169824.36524617439</v>
      </c>
      <c r="S39" s="1">
        <f t="shared" ref="S39:S47" si="71">IF(F39&gt;0,1+S38,0+S38)</f>
        <v>5</v>
      </c>
      <c r="T39" s="1">
        <f t="shared" ref="T39:T47" si="72">IF(G39&gt;0,1+T38,0+T38)</f>
        <v>5</v>
      </c>
      <c r="U39" s="1">
        <f t="shared" ref="U39:U47" si="73">10^(H39/10)</f>
        <v>204173.79446695346</v>
      </c>
      <c r="V39" s="1">
        <f t="shared" ref="V39:V47" si="74">10^(I39/10)</f>
        <v>177827.94100389251</v>
      </c>
      <c r="W39" s="1">
        <f t="shared" ref="W39:W47" si="75">10^(J39/10)</f>
        <v>53703.179637025234</v>
      </c>
      <c r="X39" s="1">
        <f t="shared" ref="X39:X47" si="76">10^(K39/10)</f>
        <v>97723.722095581266</v>
      </c>
      <c r="Y39" s="1">
        <f t="shared" ref="Y39:Y47" si="77">10^(L39/10)</f>
        <v>1</v>
      </c>
      <c r="Z39" s="1">
        <f t="shared" ref="Z39:Z47" si="78">10^(M39/10)</f>
        <v>27542.287033381672</v>
      </c>
      <c r="AA39" s="1">
        <f t="shared" ref="AA39:AA47" si="79">3*10^((J39+5)/10)</f>
        <v>509473.09573852317</v>
      </c>
      <c r="AB39" s="1">
        <f t="shared" ref="AB39:AB47" si="80">3*10^((K39+5)/10)</f>
        <v>927088.62975407788</v>
      </c>
      <c r="AC39" s="1">
        <f t="shared" ref="AC39:AC47" si="81">8*10^((L39+10)/10)</f>
        <v>80</v>
      </c>
      <c r="AD39" s="1">
        <f t="shared" ref="AD39:AD47" si="82">8*10^((M39+10)/10)</f>
        <v>2203382.9626705321</v>
      </c>
      <c r="AE39" s="1">
        <f t="shared" ref="AE39:AE47" si="83">10^(N39/10)</f>
        <v>131825.51765870492</v>
      </c>
      <c r="AF39" s="1">
        <f t="shared" ref="AF39:AF47" si="84">10^(O39/10)</f>
        <v>226759.78439480069</v>
      </c>
    </row>
    <row r="40" spans="1:32" x14ac:dyDescent="0.2">
      <c r="A40" s="23"/>
      <c r="B40" s="12" t="s">
        <v>32</v>
      </c>
      <c r="C40" s="13">
        <v>6</v>
      </c>
      <c r="D40" s="13">
        <v>3</v>
      </c>
      <c r="E40" s="13">
        <v>2015</v>
      </c>
      <c r="F40" s="16">
        <v>52.9</v>
      </c>
      <c r="G40" s="16">
        <v>52.1</v>
      </c>
      <c r="H40" s="16">
        <v>54</v>
      </c>
      <c r="I40" s="16">
        <v>52.2</v>
      </c>
      <c r="J40" s="16">
        <v>41.2</v>
      </c>
      <c r="K40" s="16">
        <v>48.6</v>
      </c>
      <c r="L40" s="16">
        <v>0</v>
      </c>
      <c r="M40" s="16">
        <v>45.9</v>
      </c>
      <c r="N40" s="9">
        <f t="shared" ref="N40:O43" si="85">10*LOG10((1/24)*(13*U40+AA40+AC40))</f>
        <v>51.50064441898391</v>
      </c>
      <c r="O40" s="9">
        <f t="shared" si="85"/>
        <v>53.948225141017964</v>
      </c>
      <c r="P40" s="5"/>
      <c r="Q40" s="1">
        <f t="shared" si="69"/>
        <v>194984.45997580473</v>
      </c>
      <c r="R40" s="1">
        <f t="shared" si="70"/>
        <v>162181.00973589328</v>
      </c>
      <c r="S40" s="1">
        <f t="shared" si="71"/>
        <v>6</v>
      </c>
      <c r="T40" s="1">
        <f t="shared" si="72"/>
        <v>6</v>
      </c>
      <c r="U40" s="1">
        <f t="shared" si="73"/>
        <v>251188.64315095844</v>
      </c>
      <c r="V40" s="1">
        <f t="shared" si="74"/>
        <v>165958.69074375663</v>
      </c>
      <c r="W40" s="1">
        <f t="shared" si="75"/>
        <v>13182.567385564091</v>
      </c>
      <c r="X40" s="1">
        <f t="shared" si="76"/>
        <v>72443.596007499116</v>
      </c>
      <c r="Y40" s="1">
        <f t="shared" si="77"/>
        <v>1</v>
      </c>
      <c r="Z40" s="1">
        <f t="shared" si="78"/>
        <v>38904.514499428085</v>
      </c>
      <c r="AA40" s="1">
        <f t="shared" si="79"/>
        <v>125060.81504110087</v>
      </c>
      <c r="AB40" s="1">
        <f t="shared" si="80"/>
        <v>687260.29583033337</v>
      </c>
      <c r="AC40" s="1">
        <f t="shared" si="81"/>
        <v>80</v>
      </c>
      <c r="AD40" s="1">
        <f t="shared" si="82"/>
        <v>3112361.1599542499</v>
      </c>
      <c r="AE40" s="1">
        <f t="shared" si="83"/>
        <v>141274.71566681535</v>
      </c>
      <c r="AF40" s="1">
        <f t="shared" si="84"/>
        <v>248211.85147722645</v>
      </c>
    </row>
    <row r="41" spans="1:32" x14ac:dyDescent="0.2">
      <c r="A41" s="23"/>
      <c r="B41" s="12" t="s">
        <v>33</v>
      </c>
      <c r="C41" s="13">
        <v>7</v>
      </c>
      <c r="D41" s="13">
        <v>3</v>
      </c>
      <c r="E41" s="13">
        <v>2015</v>
      </c>
      <c r="F41" s="16">
        <v>61.3</v>
      </c>
      <c r="G41" s="16">
        <v>70.2</v>
      </c>
      <c r="H41" s="16">
        <v>62.4</v>
      </c>
      <c r="I41" s="16">
        <v>71.3</v>
      </c>
      <c r="J41" s="16">
        <v>51.5</v>
      </c>
      <c r="K41" s="16">
        <v>50.9</v>
      </c>
      <c r="L41" s="18">
        <v>0</v>
      </c>
      <c r="M41" s="18">
        <v>44.5</v>
      </c>
      <c r="N41" s="9">
        <f t="shared" si="85"/>
        <v>59.987594328809465</v>
      </c>
      <c r="O41" s="9">
        <f t="shared" si="85"/>
        <v>68.721247355011116</v>
      </c>
      <c r="P41" s="5"/>
      <c r="Q41" s="1">
        <f t="shared" si="69"/>
        <v>1348962.8825916562</v>
      </c>
      <c r="R41" s="1">
        <f t="shared" si="70"/>
        <v>10471285.480509037</v>
      </c>
      <c r="S41" s="1">
        <f t="shared" si="71"/>
        <v>7</v>
      </c>
      <c r="T41" s="1">
        <f t="shared" si="72"/>
        <v>7</v>
      </c>
      <c r="U41" s="1">
        <f t="shared" si="73"/>
        <v>1737800.8287493798</v>
      </c>
      <c r="V41" s="1">
        <f t="shared" si="74"/>
        <v>13489628.825916575</v>
      </c>
      <c r="W41" s="1">
        <f t="shared" si="75"/>
        <v>141253.75446227577</v>
      </c>
      <c r="X41" s="1">
        <f t="shared" si="76"/>
        <v>123026.87708123829</v>
      </c>
      <c r="Y41" s="1">
        <f t="shared" si="77"/>
        <v>1</v>
      </c>
      <c r="Z41" s="1">
        <f t="shared" si="78"/>
        <v>28183.829312644593</v>
      </c>
      <c r="AA41" s="1">
        <f t="shared" si="79"/>
        <v>1340050.7764528934</v>
      </c>
      <c r="AB41" s="1">
        <f t="shared" si="80"/>
        <v>1167135.4349828437</v>
      </c>
      <c r="AC41" s="1">
        <f t="shared" si="81"/>
        <v>80</v>
      </c>
      <c r="AD41" s="1">
        <f t="shared" si="82"/>
        <v>2254706.3450115658</v>
      </c>
      <c r="AE41" s="1">
        <f t="shared" si="83"/>
        <v>997147.56459145225</v>
      </c>
      <c r="AF41" s="1">
        <f t="shared" si="84"/>
        <v>7449459.0215379288</v>
      </c>
    </row>
    <row r="42" spans="1:32" x14ac:dyDescent="0.2">
      <c r="A42" s="23"/>
      <c r="B42" s="12" t="s">
        <v>34</v>
      </c>
      <c r="C42" s="13">
        <v>8</v>
      </c>
      <c r="D42" s="13">
        <v>3</v>
      </c>
      <c r="E42" s="13">
        <v>2015</v>
      </c>
      <c r="F42" s="16">
        <v>57.6</v>
      </c>
      <c r="G42" s="16">
        <v>51.8</v>
      </c>
      <c r="H42" s="16">
        <v>58.7</v>
      </c>
      <c r="I42" s="16">
        <v>52.3</v>
      </c>
      <c r="J42" s="16">
        <v>44.4</v>
      </c>
      <c r="K42" s="16">
        <v>47.2</v>
      </c>
      <c r="L42" s="18">
        <v>0</v>
      </c>
      <c r="M42" s="18">
        <v>42.6</v>
      </c>
      <c r="N42" s="9">
        <f t="shared" si="85"/>
        <v>56.153538553416027</v>
      </c>
      <c r="O42" s="9">
        <f t="shared" si="85"/>
        <v>52.390233690001018</v>
      </c>
      <c r="P42" s="5"/>
      <c r="Q42" s="1">
        <f t="shared" si="69"/>
        <v>575439.93733715697</v>
      </c>
      <c r="R42" s="1">
        <f t="shared" si="70"/>
        <v>151356.12484362084</v>
      </c>
      <c r="S42" s="1">
        <f t="shared" si="71"/>
        <v>8</v>
      </c>
      <c r="T42" s="1">
        <f t="shared" si="72"/>
        <v>8</v>
      </c>
      <c r="U42" s="1">
        <f t="shared" si="73"/>
        <v>741310.24130091805</v>
      </c>
      <c r="V42" s="1">
        <f t="shared" si="74"/>
        <v>169824.36524617439</v>
      </c>
      <c r="W42" s="1">
        <f t="shared" si="75"/>
        <v>27542.287033381672</v>
      </c>
      <c r="X42" s="1">
        <f t="shared" si="76"/>
        <v>52480.746024977409</v>
      </c>
      <c r="Y42" s="1">
        <f t="shared" si="77"/>
        <v>1</v>
      </c>
      <c r="Z42" s="1">
        <f t="shared" si="78"/>
        <v>18197.008586099837</v>
      </c>
      <c r="AA42" s="1">
        <f t="shared" si="79"/>
        <v>261289.0769868244</v>
      </c>
      <c r="AB42" s="1">
        <f t="shared" si="80"/>
        <v>497876.07223126991</v>
      </c>
      <c r="AC42" s="1">
        <f t="shared" si="81"/>
        <v>80</v>
      </c>
      <c r="AD42" s="1">
        <f t="shared" si="82"/>
        <v>1455760.6868879886</v>
      </c>
      <c r="AE42" s="1">
        <f t="shared" si="83"/>
        <v>412433.42557911552</v>
      </c>
      <c r="AF42" s="1">
        <f t="shared" si="84"/>
        <v>173389.72947164715</v>
      </c>
    </row>
    <row r="43" spans="1:32" x14ac:dyDescent="0.2">
      <c r="A43" s="23"/>
      <c r="B43" s="12" t="s">
        <v>35</v>
      </c>
      <c r="C43" s="13">
        <v>9</v>
      </c>
      <c r="D43" s="13">
        <v>3</v>
      </c>
      <c r="E43" s="13">
        <v>2015</v>
      </c>
      <c r="F43" s="16">
        <v>52.8</v>
      </c>
      <c r="G43" s="16">
        <v>52.3</v>
      </c>
      <c r="H43" s="16">
        <v>53.8</v>
      </c>
      <c r="I43" s="16">
        <v>52.7</v>
      </c>
      <c r="J43" s="16">
        <v>44.8</v>
      </c>
      <c r="K43" s="16">
        <v>48.7</v>
      </c>
      <c r="L43" s="18">
        <v>0</v>
      </c>
      <c r="M43" s="18">
        <v>44.2</v>
      </c>
      <c r="N43" s="9">
        <f t="shared" si="85"/>
        <v>51.519136000037904</v>
      </c>
      <c r="O43" s="9">
        <f t="shared" si="85"/>
        <v>53.381406450118654</v>
      </c>
      <c r="P43" s="5"/>
      <c r="Q43" s="1">
        <f t="shared" si="69"/>
        <v>190546.0717963246</v>
      </c>
      <c r="R43" s="1">
        <f t="shared" si="70"/>
        <v>169824.36524617439</v>
      </c>
      <c r="S43" s="1">
        <f t="shared" si="71"/>
        <v>9</v>
      </c>
      <c r="T43" s="1">
        <f t="shared" si="72"/>
        <v>9</v>
      </c>
      <c r="U43" s="1">
        <f t="shared" si="73"/>
        <v>239883.29190194907</v>
      </c>
      <c r="V43" s="1">
        <f t="shared" si="74"/>
        <v>186208.71366628728</v>
      </c>
      <c r="W43" s="1">
        <f t="shared" si="75"/>
        <v>30199.517204020158</v>
      </c>
      <c r="X43" s="1">
        <f t="shared" si="76"/>
        <v>74131.024130091857</v>
      </c>
      <c r="Y43" s="1">
        <f t="shared" si="77"/>
        <v>1</v>
      </c>
      <c r="Z43" s="1">
        <f t="shared" si="78"/>
        <v>26302.679918953829</v>
      </c>
      <c r="AA43" s="1">
        <f t="shared" si="79"/>
        <v>286497.7758064309</v>
      </c>
      <c r="AB43" s="1">
        <f t="shared" si="80"/>
        <v>703268.64459597797</v>
      </c>
      <c r="AC43" s="1">
        <f t="shared" si="81"/>
        <v>80</v>
      </c>
      <c r="AD43" s="1">
        <f t="shared" si="82"/>
        <v>2104214.3935163086</v>
      </c>
      <c r="AE43" s="1">
        <f t="shared" si="83"/>
        <v>141877.5237721572</v>
      </c>
      <c r="AF43" s="1">
        <f t="shared" si="84"/>
        <v>217841.51315725109</v>
      </c>
    </row>
    <row r="44" spans="1:32" x14ac:dyDescent="0.2">
      <c r="A44" s="23"/>
      <c r="B44" s="12" t="s">
        <v>29</v>
      </c>
      <c r="C44" s="13">
        <v>10</v>
      </c>
      <c r="D44" s="13">
        <v>3</v>
      </c>
      <c r="E44" s="13">
        <v>2015</v>
      </c>
      <c r="F44" s="16">
        <v>52.6</v>
      </c>
      <c r="G44" s="16">
        <v>51.9</v>
      </c>
      <c r="H44" s="16">
        <v>52.9</v>
      </c>
      <c r="I44" s="16">
        <v>51.6</v>
      </c>
      <c r="J44" s="16">
        <v>52.5</v>
      </c>
      <c r="K44" s="16">
        <v>50.9</v>
      </c>
      <c r="L44" s="18">
        <v>0</v>
      </c>
      <c r="M44" s="18">
        <v>45.8</v>
      </c>
      <c r="N44" s="9">
        <f t="shared" si="67"/>
        <v>52.452969018063385</v>
      </c>
      <c r="O44" s="9">
        <f t="shared" si="68"/>
        <v>54.042435920864598</v>
      </c>
      <c r="P44" s="5"/>
      <c r="Q44" s="1">
        <f t="shared" si="69"/>
        <v>181970.08586099857</v>
      </c>
      <c r="R44" s="1">
        <f t="shared" si="70"/>
        <v>154881.66189124816</v>
      </c>
      <c r="S44" s="1">
        <f t="shared" si="71"/>
        <v>10</v>
      </c>
      <c r="T44" s="1">
        <f t="shared" si="72"/>
        <v>10</v>
      </c>
      <c r="U44" s="1">
        <f t="shared" si="73"/>
        <v>194984.45997580473</v>
      </c>
      <c r="V44" s="1">
        <f t="shared" si="74"/>
        <v>144543.97707459307</v>
      </c>
      <c r="W44" s="1">
        <f t="shared" si="75"/>
        <v>177827.94100389251</v>
      </c>
      <c r="X44" s="1">
        <f t="shared" si="76"/>
        <v>123026.87708123829</v>
      </c>
      <c r="Y44" s="1">
        <f t="shared" si="77"/>
        <v>1</v>
      </c>
      <c r="Z44" s="1">
        <f t="shared" si="78"/>
        <v>38018.939632056143</v>
      </c>
      <c r="AA44" s="1">
        <f t="shared" si="79"/>
        <v>1687023.9755710505</v>
      </c>
      <c r="AB44" s="1">
        <f t="shared" si="80"/>
        <v>1167135.4349828437</v>
      </c>
      <c r="AC44" s="1">
        <f t="shared" si="81"/>
        <v>80</v>
      </c>
      <c r="AD44" s="1">
        <f t="shared" si="82"/>
        <v>3041515.170564495</v>
      </c>
      <c r="AE44" s="1">
        <f t="shared" si="83"/>
        <v>175912.58146902156</v>
      </c>
      <c r="AF44" s="1">
        <f t="shared" si="84"/>
        <v>253655.09614654395</v>
      </c>
    </row>
    <row r="45" spans="1:32" x14ac:dyDescent="0.2">
      <c r="A45" s="23"/>
      <c r="B45" s="12" t="s">
        <v>30</v>
      </c>
      <c r="C45" s="13">
        <v>11</v>
      </c>
      <c r="D45" s="13">
        <v>3</v>
      </c>
      <c r="E45" s="13">
        <v>2015</v>
      </c>
      <c r="F45" s="16">
        <v>52</v>
      </c>
      <c r="G45" s="16">
        <v>51.9</v>
      </c>
      <c r="H45" s="16">
        <v>53.2</v>
      </c>
      <c r="I45" s="16">
        <v>51.9</v>
      </c>
      <c r="J45" s="16">
        <v>0</v>
      </c>
      <c r="K45" s="16">
        <v>49.9</v>
      </c>
      <c r="L45" s="18">
        <v>0</v>
      </c>
      <c r="M45" s="18">
        <v>45.2</v>
      </c>
      <c r="N45" s="9">
        <f t="shared" si="67"/>
        <v>50.537464190568556</v>
      </c>
      <c r="O45" s="9">
        <f t="shared" si="68"/>
        <v>53.671694268589732</v>
      </c>
      <c r="P45" s="5"/>
      <c r="Q45" s="1">
        <f t="shared" si="69"/>
        <v>158489.31924611164</v>
      </c>
      <c r="R45" s="1">
        <f t="shared" si="70"/>
        <v>154881.66189124816</v>
      </c>
      <c r="S45" s="1">
        <f t="shared" si="71"/>
        <v>11</v>
      </c>
      <c r="T45" s="1">
        <f t="shared" si="72"/>
        <v>11</v>
      </c>
      <c r="U45" s="1">
        <f t="shared" si="73"/>
        <v>208929.61308540447</v>
      </c>
      <c r="V45" s="1">
        <f t="shared" si="74"/>
        <v>154881.66189124816</v>
      </c>
      <c r="W45" s="1">
        <f t="shared" si="75"/>
        <v>1</v>
      </c>
      <c r="X45" s="1">
        <f t="shared" si="76"/>
        <v>97723.722095581266</v>
      </c>
      <c r="Y45" s="1">
        <f t="shared" si="77"/>
        <v>1</v>
      </c>
      <c r="Z45" s="1">
        <f t="shared" si="78"/>
        <v>33113.112148259148</v>
      </c>
      <c r="AA45" s="1">
        <f t="shared" si="79"/>
        <v>9.4868329805051381</v>
      </c>
      <c r="AB45" s="1">
        <f t="shared" si="80"/>
        <v>927088.62975407788</v>
      </c>
      <c r="AC45" s="1">
        <f t="shared" si="81"/>
        <v>80</v>
      </c>
      <c r="AD45" s="1">
        <f t="shared" si="82"/>
        <v>2649048.9718607347</v>
      </c>
      <c r="AE45" s="1">
        <f t="shared" si="83"/>
        <v>113173.93570596841</v>
      </c>
      <c r="AF45" s="1">
        <f t="shared" si="84"/>
        <v>232899.96692504355</v>
      </c>
    </row>
    <row r="46" spans="1:32" x14ac:dyDescent="0.2">
      <c r="A46" s="23"/>
      <c r="B46" s="12" t="s">
        <v>31</v>
      </c>
      <c r="C46" s="13">
        <v>12</v>
      </c>
      <c r="D46" s="13">
        <v>3</v>
      </c>
      <c r="E46" s="13">
        <v>2015</v>
      </c>
      <c r="F46" s="16">
        <v>53.1</v>
      </c>
      <c r="G46" s="16">
        <v>53</v>
      </c>
      <c r="H46" s="16">
        <v>54.2</v>
      </c>
      <c r="I46" s="16">
        <v>53.3</v>
      </c>
      <c r="J46" s="16">
        <v>0</v>
      </c>
      <c r="K46" s="16">
        <v>47.8</v>
      </c>
      <c r="L46" s="18">
        <v>38.5</v>
      </c>
      <c r="M46" s="18">
        <v>46.2</v>
      </c>
      <c r="N46" s="9">
        <f t="shared" si="67"/>
        <v>52.202949453114257</v>
      </c>
      <c r="O46" s="9">
        <f t="shared" si="68"/>
        <v>54.449514929727023</v>
      </c>
      <c r="P46" s="5"/>
      <c r="Q46" s="1">
        <f t="shared" si="69"/>
        <v>204173.79446695346</v>
      </c>
      <c r="R46" s="1">
        <f t="shared" si="70"/>
        <v>199526.23149688813</v>
      </c>
      <c r="S46" s="1">
        <f t="shared" si="71"/>
        <v>12</v>
      </c>
      <c r="T46" s="1">
        <f t="shared" si="72"/>
        <v>12</v>
      </c>
      <c r="U46" s="1">
        <f t="shared" si="73"/>
        <v>263026.79918953858</v>
      </c>
      <c r="V46" s="1">
        <f t="shared" si="74"/>
        <v>213796.20895022334</v>
      </c>
      <c r="W46" s="1">
        <f t="shared" si="75"/>
        <v>1</v>
      </c>
      <c r="X46" s="1">
        <f t="shared" si="76"/>
        <v>60255.958607435699</v>
      </c>
      <c r="Y46" s="1">
        <f t="shared" si="77"/>
        <v>7079.4578438413828</v>
      </c>
      <c r="Z46" s="1">
        <f t="shared" si="78"/>
        <v>41686.938347033625</v>
      </c>
      <c r="AA46" s="1">
        <f t="shared" si="79"/>
        <v>9.4868329805051381</v>
      </c>
      <c r="AB46" s="1">
        <f t="shared" si="80"/>
        <v>571638.21538897383</v>
      </c>
      <c r="AC46" s="1">
        <f t="shared" si="81"/>
        <v>566356.62750731024</v>
      </c>
      <c r="AD46" s="1">
        <f t="shared" si="82"/>
        <v>3334955.0677626878</v>
      </c>
      <c r="AE46" s="1">
        <f t="shared" si="83"/>
        <v>166071.43765851212</v>
      </c>
      <c r="AF46" s="1">
        <f t="shared" si="84"/>
        <v>278580.99997935694</v>
      </c>
    </row>
    <row r="47" spans="1:32" x14ac:dyDescent="0.2">
      <c r="A47" s="23"/>
      <c r="B47" s="12" t="s">
        <v>32</v>
      </c>
      <c r="C47" s="13">
        <v>13</v>
      </c>
      <c r="D47" s="13">
        <v>3</v>
      </c>
      <c r="E47" s="13">
        <v>2015</v>
      </c>
      <c r="F47" s="16">
        <v>50.3</v>
      </c>
      <c r="G47" s="16">
        <v>54.1</v>
      </c>
      <c r="H47" s="16">
        <v>51.4</v>
      </c>
      <c r="I47" s="16">
        <v>54.5</v>
      </c>
      <c r="J47" s="16">
        <v>40.299999999999997</v>
      </c>
      <c r="K47" s="16">
        <v>49.8</v>
      </c>
      <c r="L47" s="18">
        <v>31.9</v>
      </c>
      <c r="M47" s="18">
        <v>46.5</v>
      </c>
      <c r="N47" s="9">
        <f t="shared" si="67"/>
        <v>49.251526232692655</v>
      </c>
      <c r="O47" s="9">
        <f t="shared" si="68"/>
        <v>55.305919694701721</v>
      </c>
      <c r="P47" s="5"/>
      <c r="Q47" s="1">
        <f t="shared" si="69"/>
        <v>107151.93052376063</v>
      </c>
      <c r="R47" s="1">
        <f t="shared" si="70"/>
        <v>257039.57827688678</v>
      </c>
      <c r="S47" s="1">
        <f t="shared" si="71"/>
        <v>13</v>
      </c>
      <c r="T47" s="1">
        <f t="shared" si="72"/>
        <v>13</v>
      </c>
      <c r="U47" s="1">
        <f t="shared" si="73"/>
        <v>138038.42646028858</v>
      </c>
      <c r="V47" s="1">
        <f t="shared" si="74"/>
        <v>281838.29312644573</v>
      </c>
      <c r="W47" s="1">
        <f t="shared" si="75"/>
        <v>10715.193052376051</v>
      </c>
      <c r="X47" s="1">
        <f t="shared" si="76"/>
        <v>95499.258602143629</v>
      </c>
      <c r="Y47" s="1">
        <f t="shared" si="77"/>
        <v>1548.8166189124822</v>
      </c>
      <c r="Z47" s="1">
        <f t="shared" si="78"/>
        <v>44668.359215096389</v>
      </c>
      <c r="AA47" s="1">
        <f t="shared" si="79"/>
        <v>101653.2468417607</v>
      </c>
      <c r="AB47" s="1">
        <f t="shared" si="80"/>
        <v>905985.51612060564</v>
      </c>
      <c r="AC47" s="1">
        <f t="shared" si="81"/>
        <v>123905.32951299839</v>
      </c>
      <c r="AD47" s="1">
        <f t="shared" si="82"/>
        <v>3573468.7372077154</v>
      </c>
      <c r="AE47" s="1">
        <f t="shared" si="83"/>
        <v>84169.088347437922</v>
      </c>
      <c r="AF47" s="1">
        <f t="shared" si="84"/>
        <v>339306.33599883859</v>
      </c>
    </row>
    <row r="48" spans="1:32" x14ac:dyDescent="0.2">
      <c r="A48" s="23"/>
      <c r="B48" s="12" t="s">
        <v>33</v>
      </c>
      <c r="C48" s="13">
        <v>14</v>
      </c>
      <c r="D48" s="13">
        <v>3</v>
      </c>
      <c r="E48" s="13">
        <v>2015</v>
      </c>
      <c r="F48" s="16">
        <v>59.5</v>
      </c>
      <c r="G48" s="16">
        <v>69.8</v>
      </c>
      <c r="H48" s="16">
        <v>60.6</v>
      </c>
      <c r="I48" s="16">
        <v>70.900000000000006</v>
      </c>
      <c r="J48" s="16">
        <v>45.3</v>
      </c>
      <c r="K48" s="16">
        <v>49.6</v>
      </c>
      <c r="L48" s="18">
        <v>0</v>
      </c>
      <c r="M48" s="18">
        <v>45.6</v>
      </c>
      <c r="N48" s="9">
        <f t="shared" si="67"/>
        <v>58.029883365825626</v>
      </c>
      <c r="O48" s="9">
        <f t="shared" si="68"/>
        <v>68.338501031417238</v>
      </c>
      <c r="P48" s="5"/>
      <c r="Q48" s="1">
        <f t="shared" ref="Q48:Q63" si="86">10^(F48/10)</f>
        <v>891250.93813374708</v>
      </c>
      <c r="R48" s="1">
        <f t="shared" ref="R48:R63" si="87">10^(G48/10)</f>
        <v>9549925.8602143675</v>
      </c>
      <c r="S48" s="1">
        <f t="shared" ref="S48:S63" si="88">IF(F48&gt;0,1+S47,0+S47)</f>
        <v>14</v>
      </c>
      <c r="T48" s="1">
        <f t="shared" ref="T48:T63" si="89">IF(G48&gt;0,1+T47,0+T47)</f>
        <v>14</v>
      </c>
      <c r="U48" s="1">
        <f t="shared" ref="U48:U63" si="90">10^(H48/10)</f>
        <v>1148153.6214968855</v>
      </c>
      <c r="V48" s="1">
        <f t="shared" ref="V48:V63" si="91">10^(I48/10)</f>
        <v>12302687.708123857</v>
      </c>
      <c r="W48" s="1">
        <f t="shared" ref="W48:W63" si="92">10^(J48/10)</f>
        <v>33884.415613920231</v>
      </c>
      <c r="X48" s="1">
        <f t="shared" ref="X48:X63" si="93">10^(K48/10)</f>
        <v>91201.083935591028</v>
      </c>
      <c r="Y48" s="1">
        <f t="shared" ref="Y48:Y63" si="94">10^(L48/10)</f>
        <v>1</v>
      </c>
      <c r="Z48" s="1">
        <f t="shared" ref="Z48:Z63" si="95">10^(M48/10)</f>
        <v>36307.805477010232</v>
      </c>
      <c r="AA48" s="1">
        <f t="shared" ref="AA48:AA63" si="96">3*10^((J48+5)/10)</f>
        <v>321455.79157128191</v>
      </c>
      <c r="AB48" s="1">
        <f t="shared" ref="AB48:AB63" si="97">3*10^((K48+5)/10)</f>
        <v>865209.45093798265</v>
      </c>
      <c r="AC48" s="1">
        <f t="shared" ref="AC48:AC63" si="98">8*10^((L48+10)/10)</f>
        <v>80</v>
      </c>
      <c r="AD48" s="1">
        <f t="shared" ref="AD48:AD63" si="99">8*10^((M48+10)/10)</f>
        <v>2904624.4381608162</v>
      </c>
      <c r="AE48" s="1">
        <f t="shared" ref="AE48:AE63" si="100">10^(N48/10)</f>
        <v>635313.86962628353</v>
      </c>
      <c r="AF48" s="1">
        <f t="shared" ref="AF48:AF63" si="101">10^(O48/10)</f>
        <v>6821032.2539462093</v>
      </c>
    </row>
    <row r="49" spans="1:32" x14ac:dyDescent="0.2">
      <c r="A49" s="23"/>
      <c r="B49" s="12" t="s">
        <v>34</v>
      </c>
      <c r="C49" s="13">
        <v>15</v>
      </c>
      <c r="D49" s="13">
        <v>3</v>
      </c>
      <c r="E49" s="13">
        <v>2015</v>
      </c>
      <c r="F49" s="16">
        <v>55.3</v>
      </c>
      <c r="G49" s="16">
        <v>58.1</v>
      </c>
      <c r="H49" s="16">
        <v>56</v>
      </c>
      <c r="I49" s="16">
        <v>54.2</v>
      </c>
      <c r="J49" s="16">
        <v>44.6</v>
      </c>
      <c r="K49" s="16">
        <v>58.6</v>
      </c>
      <c r="L49" s="18">
        <v>47.5</v>
      </c>
      <c r="M49" s="18">
        <v>57.3</v>
      </c>
      <c r="N49" s="9">
        <f t="shared" si="67"/>
        <v>56.175126195876445</v>
      </c>
      <c r="O49" s="9">
        <f t="shared" si="68"/>
        <v>63.461450294832645</v>
      </c>
      <c r="P49" s="5"/>
      <c r="Q49" s="1">
        <f t="shared" si="86"/>
        <v>338844.15613920271</v>
      </c>
      <c r="R49" s="1">
        <f t="shared" si="87"/>
        <v>645654.22903465747</v>
      </c>
      <c r="S49" s="1">
        <f t="shared" si="88"/>
        <v>15</v>
      </c>
      <c r="T49" s="1">
        <f t="shared" si="89"/>
        <v>15</v>
      </c>
      <c r="U49" s="1">
        <f t="shared" si="90"/>
        <v>398107.17055349716</v>
      </c>
      <c r="V49" s="1">
        <f t="shared" si="91"/>
        <v>263026.79918953858</v>
      </c>
      <c r="W49" s="1">
        <f t="shared" si="92"/>
        <v>28840.315031266062</v>
      </c>
      <c r="X49" s="1">
        <f t="shared" si="93"/>
        <v>724435.96007499192</v>
      </c>
      <c r="Y49" s="1">
        <f t="shared" si="94"/>
        <v>56234.132519034953</v>
      </c>
      <c r="Z49" s="1">
        <f t="shared" si="95"/>
        <v>537031.79637025285</v>
      </c>
      <c r="AA49" s="1">
        <f t="shared" si="96"/>
        <v>273603.25180677307</v>
      </c>
      <c r="AB49" s="1">
        <f t="shared" si="97"/>
        <v>6872602.9583033295</v>
      </c>
      <c r="AC49" s="1">
        <f t="shared" si="98"/>
        <v>4498730.6015228014</v>
      </c>
      <c r="AD49" s="1">
        <f t="shared" si="99"/>
        <v>42962543.7096202</v>
      </c>
      <c r="AE49" s="1">
        <f t="shared" si="100"/>
        <v>414488.62793854444</v>
      </c>
      <c r="AF49" s="1">
        <f t="shared" si="101"/>
        <v>2218937.2940578195</v>
      </c>
    </row>
    <row r="50" spans="1:32" x14ac:dyDescent="0.2">
      <c r="A50" s="23"/>
      <c r="B50" s="12" t="s">
        <v>35</v>
      </c>
      <c r="C50" s="13">
        <v>16</v>
      </c>
      <c r="D50" s="13">
        <v>3</v>
      </c>
      <c r="E50" s="13">
        <v>2015</v>
      </c>
      <c r="F50" s="16">
        <v>47.5</v>
      </c>
      <c r="G50" s="16">
        <v>57</v>
      </c>
      <c r="H50" s="16">
        <v>48.6</v>
      </c>
      <c r="I50" s="16">
        <v>56.6</v>
      </c>
      <c r="J50" s="16">
        <v>38.1</v>
      </c>
      <c r="K50" s="16">
        <v>54.9</v>
      </c>
      <c r="L50" s="18">
        <v>0</v>
      </c>
      <c r="M50" s="18">
        <v>52.3</v>
      </c>
      <c r="N50" s="9">
        <f t="shared" si="67"/>
        <v>46.211325065802811</v>
      </c>
      <c r="O50" s="9">
        <f t="shared" si="68"/>
        <v>59.711947850022248</v>
      </c>
      <c r="P50" s="5"/>
      <c r="Q50" s="1">
        <f t="shared" si="86"/>
        <v>56234.132519034953</v>
      </c>
      <c r="R50" s="1">
        <f t="shared" si="87"/>
        <v>501187.23362727347</v>
      </c>
      <c r="S50" s="1">
        <f t="shared" si="88"/>
        <v>16</v>
      </c>
      <c r="T50" s="1">
        <f t="shared" si="89"/>
        <v>16</v>
      </c>
      <c r="U50" s="1">
        <f t="shared" si="90"/>
        <v>72443.596007499116</v>
      </c>
      <c r="V50" s="1">
        <f t="shared" si="91"/>
        <v>457088.18961487547</v>
      </c>
      <c r="W50" s="1">
        <f t="shared" si="92"/>
        <v>6456.5422903465615</v>
      </c>
      <c r="X50" s="1">
        <f t="shared" si="93"/>
        <v>309029.54325135931</v>
      </c>
      <c r="Y50" s="1">
        <f t="shared" si="94"/>
        <v>1</v>
      </c>
      <c r="Z50" s="1">
        <f t="shared" si="95"/>
        <v>169824.36524617439</v>
      </c>
      <c r="AA50" s="1">
        <f t="shared" si="96"/>
        <v>61252.138340085963</v>
      </c>
      <c r="AB50" s="1">
        <f t="shared" si="97"/>
        <v>2931711.6628674362</v>
      </c>
      <c r="AC50" s="1">
        <f t="shared" si="98"/>
        <v>80</v>
      </c>
      <c r="AD50" s="1">
        <f t="shared" si="99"/>
        <v>13585949.219693966</v>
      </c>
      <c r="AE50" s="1">
        <f t="shared" si="100"/>
        <v>41795.786934898941</v>
      </c>
      <c r="AF50" s="1">
        <f t="shared" si="101"/>
        <v>935825.30614811671</v>
      </c>
    </row>
    <row r="51" spans="1:32" x14ac:dyDescent="0.2">
      <c r="A51" s="23"/>
      <c r="B51" s="12" t="s">
        <v>29</v>
      </c>
      <c r="C51" s="13">
        <v>17</v>
      </c>
      <c r="D51" s="13">
        <v>3</v>
      </c>
      <c r="E51" s="13">
        <v>2015</v>
      </c>
      <c r="F51" s="16">
        <v>56.2</v>
      </c>
      <c r="G51" s="16">
        <v>55.9</v>
      </c>
      <c r="H51" s="16">
        <v>53.6</v>
      </c>
      <c r="I51" s="16">
        <v>56</v>
      </c>
      <c r="J51" s="16">
        <v>61.4</v>
      </c>
      <c r="K51" s="16">
        <v>55</v>
      </c>
      <c r="L51" s="18">
        <v>0</v>
      </c>
      <c r="M51" s="18">
        <v>46.5</v>
      </c>
      <c r="N51" s="9">
        <f>10*LOG10((1/24)*(13*U51+AA51+AC51))</f>
        <v>58.259041550738715</v>
      </c>
      <c r="O51" s="9">
        <f>10*LOG10((1/24)*(13*V51+AB51+AD51))</f>
        <v>56.897845592910834</v>
      </c>
      <c r="P51" s="5"/>
      <c r="Q51" s="1">
        <f t="shared" si="86"/>
        <v>416869.38347033598</v>
      </c>
      <c r="R51" s="1">
        <f t="shared" si="87"/>
        <v>389045.14499428123</v>
      </c>
      <c r="S51" s="1">
        <f t="shared" si="88"/>
        <v>17</v>
      </c>
      <c r="T51" s="1">
        <f t="shared" si="89"/>
        <v>17</v>
      </c>
      <c r="U51" s="1">
        <f t="shared" si="90"/>
        <v>229086.76527677779</v>
      </c>
      <c r="V51" s="1">
        <f t="shared" si="91"/>
        <v>398107.17055349716</v>
      </c>
      <c r="W51" s="1">
        <f t="shared" si="92"/>
        <v>1380384.2646028849</v>
      </c>
      <c r="X51" s="1">
        <f t="shared" si="93"/>
        <v>316227.7660168382</v>
      </c>
      <c r="Y51" s="1">
        <f t="shared" si="94"/>
        <v>1</v>
      </c>
      <c r="Z51" s="1">
        <f t="shared" si="95"/>
        <v>44668.359215096389</v>
      </c>
      <c r="AA51" s="1">
        <f t="shared" si="96"/>
        <v>13095474.96720501</v>
      </c>
      <c r="AB51" s="1">
        <f t="shared" si="97"/>
        <v>3000000</v>
      </c>
      <c r="AC51" s="1">
        <f t="shared" si="98"/>
        <v>80</v>
      </c>
      <c r="AD51" s="1">
        <f t="shared" si="99"/>
        <v>3573468.7372077154</v>
      </c>
      <c r="AE51" s="1">
        <f t="shared" si="100"/>
        <v>669736.78815846448</v>
      </c>
      <c r="AF51" s="1">
        <f t="shared" si="101"/>
        <v>489535.91476680018</v>
      </c>
    </row>
    <row r="52" spans="1:32" x14ac:dyDescent="0.2">
      <c r="A52" s="23"/>
      <c r="B52" s="12" t="s">
        <v>30</v>
      </c>
      <c r="C52" s="13">
        <v>18</v>
      </c>
      <c r="D52" s="13">
        <v>3</v>
      </c>
      <c r="E52" s="13">
        <v>2015</v>
      </c>
      <c r="F52" s="16">
        <v>53.1</v>
      </c>
      <c r="G52" s="16">
        <v>52.5</v>
      </c>
      <c r="H52" s="16">
        <v>54.3</v>
      </c>
      <c r="I52" s="16">
        <v>52.7</v>
      </c>
      <c r="J52" s="16">
        <v>34</v>
      </c>
      <c r="K52" s="16">
        <v>49</v>
      </c>
      <c r="L52" s="18">
        <v>0</v>
      </c>
      <c r="M52" s="18">
        <v>45.7</v>
      </c>
      <c r="N52" s="9">
        <f>10*LOG10((1/24)*(13*U52+AA52+AC52))</f>
        <v>51.666897016364899</v>
      </c>
      <c r="O52" s="9">
        <f>10*LOG10((1/24)*(13*V52+AB52+AD52))</f>
        <v>54.084209571324052</v>
      </c>
      <c r="P52" s="5"/>
      <c r="Q52" s="1">
        <f t="shared" si="86"/>
        <v>204173.79446695346</v>
      </c>
      <c r="R52" s="1">
        <f t="shared" si="87"/>
        <v>177827.94100389251</v>
      </c>
      <c r="S52" s="1">
        <f t="shared" si="88"/>
        <v>18</v>
      </c>
      <c r="T52" s="1">
        <f t="shared" si="89"/>
        <v>18</v>
      </c>
      <c r="U52" s="1">
        <f t="shared" si="90"/>
        <v>269153.48039269145</v>
      </c>
      <c r="V52" s="1">
        <f t="shared" si="91"/>
        <v>186208.71366628728</v>
      </c>
      <c r="W52" s="1">
        <f t="shared" si="92"/>
        <v>2511.8864315095811</v>
      </c>
      <c r="X52" s="1">
        <f t="shared" si="93"/>
        <v>79432.823472428237</v>
      </c>
      <c r="Y52" s="1">
        <f t="shared" si="94"/>
        <v>1</v>
      </c>
      <c r="Z52" s="1">
        <f t="shared" si="95"/>
        <v>37153.522909717351</v>
      </c>
      <c r="AA52" s="1">
        <f t="shared" si="96"/>
        <v>23829.847041728448</v>
      </c>
      <c r="AB52" s="1">
        <f t="shared" si="97"/>
        <v>753565.92945287528</v>
      </c>
      <c r="AC52" s="1">
        <f t="shared" si="98"/>
        <v>80</v>
      </c>
      <c r="AD52" s="1">
        <f t="shared" si="99"/>
        <v>2972281.8327773856</v>
      </c>
      <c r="AE52" s="1">
        <f t="shared" si="100"/>
        <v>146787.71217278007</v>
      </c>
      <c r="AF52" s="1">
        <f t="shared" si="101"/>
        <v>256106.70999550016</v>
      </c>
    </row>
    <row r="53" spans="1:32" x14ac:dyDescent="0.2">
      <c r="A53" s="23"/>
      <c r="B53" s="12" t="s">
        <v>31</v>
      </c>
      <c r="C53" s="13">
        <v>19</v>
      </c>
      <c r="D53" s="13">
        <v>3</v>
      </c>
      <c r="E53" s="13">
        <v>2015</v>
      </c>
      <c r="F53" s="16">
        <v>53.5</v>
      </c>
      <c r="G53" s="16">
        <v>53.5</v>
      </c>
      <c r="H53" s="16">
        <v>54.4</v>
      </c>
      <c r="I53" s="16">
        <v>53.3</v>
      </c>
      <c r="J53" s="16">
        <v>48.8</v>
      </c>
      <c r="K53" s="16">
        <v>52.3</v>
      </c>
      <c r="L53" s="18">
        <v>0</v>
      </c>
      <c r="M53" s="18">
        <v>47</v>
      </c>
      <c r="N53" s="9">
        <f t="shared" ref="N53:N64" si="102">10*LOG10((1/24)*(13*U53+AA53+AC53))</f>
        <v>52.532801591648735</v>
      </c>
      <c r="O53" s="9">
        <f t="shared" ref="O53:O64" si="103">10*LOG10((1/24)*(13*V53+AB53+AD53))</f>
        <v>55.440651477247371</v>
      </c>
      <c r="P53" s="5"/>
      <c r="Q53" s="1">
        <f t="shared" si="86"/>
        <v>223872.11385683404</v>
      </c>
      <c r="R53" s="1">
        <f t="shared" si="87"/>
        <v>223872.11385683404</v>
      </c>
      <c r="S53" s="1">
        <f t="shared" si="88"/>
        <v>19</v>
      </c>
      <c r="T53" s="1">
        <f t="shared" si="89"/>
        <v>19</v>
      </c>
      <c r="U53" s="1">
        <f t="shared" si="90"/>
        <v>275422.87033381651</v>
      </c>
      <c r="V53" s="1">
        <f t="shared" si="91"/>
        <v>213796.20895022334</v>
      </c>
      <c r="W53" s="1">
        <f t="shared" si="92"/>
        <v>75857.757502918481</v>
      </c>
      <c r="X53" s="1">
        <f t="shared" si="93"/>
        <v>169824.36524617439</v>
      </c>
      <c r="Y53" s="1">
        <f t="shared" si="94"/>
        <v>1</v>
      </c>
      <c r="Z53" s="1">
        <f t="shared" si="95"/>
        <v>50118.723362727294</v>
      </c>
      <c r="AA53" s="1">
        <f t="shared" si="96"/>
        <v>719649.87570584717</v>
      </c>
      <c r="AB53" s="1">
        <f t="shared" si="97"/>
        <v>1611095.3891107584</v>
      </c>
      <c r="AC53" s="1">
        <f t="shared" si="98"/>
        <v>80</v>
      </c>
      <c r="AD53" s="1">
        <f t="shared" si="99"/>
        <v>4009497.8690181877</v>
      </c>
      <c r="AE53" s="1">
        <f t="shared" si="100"/>
        <v>179176.13291856108</v>
      </c>
      <c r="AF53" s="1">
        <f t="shared" si="101"/>
        <v>349997.66560341086</v>
      </c>
    </row>
    <row r="54" spans="1:32" x14ac:dyDescent="0.2">
      <c r="A54" s="23"/>
      <c r="B54" s="12" t="s">
        <v>32</v>
      </c>
      <c r="C54" s="13">
        <v>20</v>
      </c>
      <c r="D54" s="13">
        <v>3</v>
      </c>
      <c r="E54" s="13">
        <v>2015</v>
      </c>
      <c r="F54" s="16">
        <v>54.4</v>
      </c>
      <c r="G54" s="16">
        <v>52.7</v>
      </c>
      <c r="H54" s="16">
        <v>55.3</v>
      </c>
      <c r="I54" s="16">
        <v>52.4</v>
      </c>
      <c r="J54" s="16">
        <v>49.4</v>
      </c>
      <c r="K54" s="16">
        <v>50.7</v>
      </c>
      <c r="L54" s="18">
        <v>0</v>
      </c>
      <c r="M54" s="18">
        <v>47.4</v>
      </c>
      <c r="N54" s="9">
        <f t="shared" si="102"/>
        <v>53.384002641699368</v>
      </c>
      <c r="O54" s="9">
        <f t="shared" si="103"/>
        <v>55.102138995431353</v>
      </c>
      <c r="P54" s="5"/>
      <c r="Q54" s="1">
        <f t="shared" si="86"/>
        <v>275422.87033381651</v>
      </c>
      <c r="R54" s="1">
        <f t="shared" si="87"/>
        <v>186208.71366628728</v>
      </c>
      <c r="S54" s="1">
        <f t="shared" si="88"/>
        <v>20</v>
      </c>
      <c r="T54" s="1">
        <f t="shared" si="89"/>
        <v>20</v>
      </c>
      <c r="U54" s="1">
        <f t="shared" si="90"/>
        <v>338844.15613920271</v>
      </c>
      <c r="V54" s="1">
        <f t="shared" si="91"/>
        <v>173780.0828749378</v>
      </c>
      <c r="W54" s="1">
        <f t="shared" si="92"/>
        <v>87096.358995608127</v>
      </c>
      <c r="X54" s="1">
        <f t="shared" si="93"/>
        <v>117489.75549395311</v>
      </c>
      <c r="Y54" s="1">
        <f t="shared" si="94"/>
        <v>1</v>
      </c>
      <c r="Z54" s="1">
        <f t="shared" si="95"/>
        <v>54954.087385762505</v>
      </c>
      <c r="AA54" s="1">
        <f t="shared" si="96"/>
        <v>826268.61100144952</v>
      </c>
      <c r="AB54" s="1">
        <f t="shared" si="97"/>
        <v>1114605.6872915197</v>
      </c>
      <c r="AC54" s="1">
        <f t="shared" si="98"/>
        <v>80</v>
      </c>
      <c r="AD54" s="1">
        <f t="shared" si="99"/>
        <v>4396326.9908610051</v>
      </c>
      <c r="AE54" s="1">
        <f t="shared" si="100"/>
        <v>217971.77670046233</v>
      </c>
      <c r="AF54" s="1">
        <f t="shared" si="101"/>
        <v>323753.07314694714</v>
      </c>
    </row>
    <row r="55" spans="1:32" x14ac:dyDescent="0.2">
      <c r="A55" s="23"/>
      <c r="B55" s="12" t="s">
        <v>33</v>
      </c>
      <c r="C55" s="13">
        <v>21</v>
      </c>
      <c r="D55" s="13">
        <v>3</v>
      </c>
      <c r="E55" s="13">
        <v>2015</v>
      </c>
      <c r="F55" s="16">
        <v>61.7</v>
      </c>
      <c r="G55" s="16">
        <v>61.4</v>
      </c>
      <c r="H55" s="16">
        <v>62.6</v>
      </c>
      <c r="I55" s="16">
        <v>62.4</v>
      </c>
      <c r="J55" s="16">
        <v>56.7</v>
      </c>
      <c r="K55" s="16">
        <v>47.6</v>
      </c>
      <c r="L55" s="18">
        <v>0</v>
      </c>
      <c r="M55" s="18">
        <v>46.4</v>
      </c>
      <c r="N55" s="9">
        <f t="shared" si="102"/>
        <v>60.683948593835979</v>
      </c>
      <c r="O55" s="9">
        <f t="shared" si="103"/>
        <v>60.451509172921078</v>
      </c>
      <c r="P55" s="5"/>
      <c r="Q55" s="1">
        <f t="shared" si="86"/>
        <v>1479108.3881682095</v>
      </c>
      <c r="R55" s="1">
        <f t="shared" si="87"/>
        <v>1380384.2646028849</v>
      </c>
      <c r="S55" s="1">
        <f t="shared" si="88"/>
        <v>21</v>
      </c>
      <c r="T55" s="1">
        <f t="shared" si="89"/>
        <v>21</v>
      </c>
      <c r="U55" s="1">
        <f t="shared" si="90"/>
        <v>1819700.8586099846</v>
      </c>
      <c r="V55" s="1">
        <f t="shared" si="91"/>
        <v>1737800.8287493798</v>
      </c>
      <c r="W55" s="1">
        <f t="shared" si="92"/>
        <v>467735.14128719864</v>
      </c>
      <c r="X55" s="1">
        <f t="shared" si="93"/>
        <v>57543.993733715732</v>
      </c>
      <c r="Y55" s="1">
        <f t="shared" si="94"/>
        <v>1</v>
      </c>
      <c r="Z55" s="1">
        <f t="shared" si="95"/>
        <v>43651.583224016598</v>
      </c>
      <c r="AA55" s="1">
        <f t="shared" si="96"/>
        <v>4437325.1645046286</v>
      </c>
      <c r="AB55" s="1">
        <f t="shared" si="97"/>
        <v>545910.25758299569</v>
      </c>
      <c r="AC55" s="1">
        <f t="shared" si="98"/>
        <v>80</v>
      </c>
      <c r="AD55" s="1">
        <f t="shared" si="99"/>
        <v>3492126.6579213319</v>
      </c>
      <c r="AE55" s="1">
        <f t="shared" si="100"/>
        <v>1170563.1802681007</v>
      </c>
      <c r="AF55" s="1">
        <f t="shared" si="101"/>
        <v>1109560.3203852619</v>
      </c>
    </row>
    <row r="56" spans="1:32" x14ac:dyDescent="0.2">
      <c r="A56" s="23"/>
      <c r="B56" s="12" t="s">
        <v>34</v>
      </c>
      <c r="C56" s="13">
        <v>22</v>
      </c>
      <c r="D56" s="13">
        <v>3</v>
      </c>
      <c r="E56" s="13">
        <v>2015</v>
      </c>
      <c r="F56" s="16">
        <v>54.2</v>
      </c>
      <c r="G56" s="16">
        <v>52.4</v>
      </c>
      <c r="H56" s="16">
        <v>54.9</v>
      </c>
      <c r="I56" s="16">
        <v>52.6</v>
      </c>
      <c r="J56" s="16">
        <v>52.2</v>
      </c>
      <c r="K56" s="16">
        <v>49.9</v>
      </c>
      <c r="L56" s="18">
        <v>0</v>
      </c>
      <c r="M56" s="18">
        <v>44.5</v>
      </c>
      <c r="N56" s="9">
        <f t="shared" si="102"/>
        <v>53.673471016998647</v>
      </c>
      <c r="O56" s="9">
        <f t="shared" si="103"/>
        <v>53.638787173179601</v>
      </c>
      <c r="P56" s="5"/>
      <c r="Q56" s="1">
        <f t="shared" si="86"/>
        <v>263026.79918953858</v>
      </c>
      <c r="R56" s="1">
        <f t="shared" si="87"/>
        <v>173780.0828749378</v>
      </c>
      <c r="S56" s="1">
        <f t="shared" si="88"/>
        <v>22</v>
      </c>
      <c r="T56" s="1">
        <f t="shared" si="89"/>
        <v>22</v>
      </c>
      <c r="U56" s="1">
        <f t="shared" si="90"/>
        <v>309029.54325135931</v>
      </c>
      <c r="V56" s="1">
        <f t="shared" si="91"/>
        <v>181970.08586099857</v>
      </c>
      <c r="W56" s="1">
        <f t="shared" si="92"/>
        <v>165958.69074375663</v>
      </c>
      <c r="X56" s="1">
        <f t="shared" si="93"/>
        <v>97723.722095581266</v>
      </c>
      <c r="Y56" s="1">
        <f t="shared" si="94"/>
        <v>1</v>
      </c>
      <c r="Z56" s="1">
        <f t="shared" si="95"/>
        <v>28183.829312644593</v>
      </c>
      <c r="AA56" s="1">
        <f t="shared" si="96"/>
        <v>1574422.3807493215</v>
      </c>
      <c r="AB56" s="1">
        <f t="shared" si="97"/>
        <v>927088.62975407788</v>
      </c>
      <c r="AC56" s="1">
        <f t="shared" si="98"/>
        <v>80</v>
      </c>
      <c r="AD56" s="1">
        <f t="shared" si="99"/>
        <v>2254706.3450115658</v>
      </c>
      <c r="AE56" s="1">
        <f t="shared" si="100"/>
        <v>232995.26845904152</v>
      </c>
      <c r="AF56" s="1">
        <f t="shared" si="101"/>
        <v>231141.92045660969</v>
      </c>
    </row>
    <row r="57" spans="1:32" x14ac:dyDescent="0.2">
      <c r="A57" s="23"/>
      <c r="B57" s="12" t="s">
        <v>35</v>
      </c>
      <c r="C57" s="13">
        <v>23</v>
      </c>
      <c r="D57" s="13">
        <v>3</v>
      </c>
      <c r="E57" s="13">
        <v>2015</v>
      </c>
      <c r="F57" s="16">
        <v>51.9</v>
      </c>
      <c r="G57" s="16">
        <v>52.2</v>
      </c>
      <c r="H57" s="16">
        <v>53.1</v>
      </c>
      <c r="I57" s="16">
        <v>52</v>
      </c>
      <c r="J57" s="16">
        <v>0</v>
      </c>
      <c r="K57" s="16">
        <v>50.8</v>
      </c>
      <c r="L57" s="18">
        <v>0</v>
      </c>
      <c r="M57" s="18">
        <v>46.2</v>
      </c>
      <c r="N57" s="9">
        <f t="shared" si="102"/>
        <v>50.43746752338123</v>
      </c>
      <c r="O57" s="9">
        <f t="shared" si="103"/>
        <v>54.350931209867042</v>
      </c>
      <c r="P57" s="5"/>
      <c r="Q57" s="1">
        <f t="shared" si="86"/>
        <v>154881.66189124816</v>
      </c>
      <c r="R57" s="1">
        <f t="shared" si="87"/>
        <v>165958.69074375663</v>
      </c>
      <c r="S57" s="1">
        <f t="shared" si="88"/>
        <v>23</v>
      </c>
      <c r="T57" s="1">
        <f t="shared" si="89"/>
        <v>23</v>
      </c>
      <c r="U57" s="1">
        <f t="shared" si="90"/>
        <v>204173.79446695346</v>
      </c>
      <c r="V57" s="1">
        <f t="shared" si="91"/>
        <v>158489.31924611164</v>
      </c>
      <c r="W57" s="1">
        <f t="shared" si="92"/>
        <v>1</v>
      </c>
      <c r="X57" s="1">
        <f t="shared" si="93"/>
        <v>120226.44346174144</v>
      </c>
      <c r="Y57" s="1">
        <f t="shared" si="94"/>
        <v>1</v>
      </c>
      <c r="Z57" s="1">
        <f t="shared" si="95"/>
        <v>41686.938347033625</v>
      </c>
      <c r="AA57" s="1">
        <f t="shared" si="96"/>
        <v>9.4868329805051381</v>
      </c>
      <c r="AB57" s="1">
        <f t="shared" si="97"/>
        <v>1140568.1889616856</v>
      </c>
      <c r="AC57" s="1">
        <f t="shared" si="98"/>
        <v>80</v>
      </c>
      <c r="AD57" s="1">
        <f t="shared" si="99"/>
        <v>3334955.0677626878</v>
      </c>
      <c r="AE57" s="1">
        <f t="shared" si="100"/>
        <v>110597.86728764063</v>
      </c>
      <c r="AF57" s="1">
        <f t="shared" si="101"/>
        <v>272328.51695515972</v>
      </c>
    </row>
    <row r="58" spans="1:32" x14ac:dyDescent="0.2">
      <c r="A58" s="23"/>
      <c r="B58" s="12" t="s">
        <v>29</v>
      </c>
      <c r="C58" s="13">
        <v>24</v>
      </c>
      <c r="D58" s="13">
        <v>3</v>
      </c>
      <c r="E58" s="13">
        <v>2015</v>
      </c>
      <c r="F58" s="16">
        <v>48.1</v>
      </c>
      <c r="G58" s="16">
        <v>73.900000000000006</v>
      </c>
      <c r="H58" s="16">
        <v>49.1</v>
      </c>
      <c r="I58" s="16">
        <v>75.099999999999994</v>
      </c>
      <c r="J58" s="16">
        <v>0</v>
      </c>
      <c r="K58" s="16">
        <v>51.6</v>
      </c>
      <c r="L58" s="18">
        <v>36.4</v>
      </c>
      <c r="M58" s="18">
        <v>47.1</v>
      </c>
      <c r="N58" s="9">
        <f t="shared" si="102"/>
        <v>47.677437525562929</v>
      </c>
      <c r="O58" s="9">
        <f t="shared" si="103"/>
        <v>72.493470825224463</v>
      </c>
      <c r="P58" s="5"/>
      <c r="Q58" s="1">
        <f t="shared" si="86"/>
        <v>64565.422903465682</v>
      </c>
      <c r="R58" s="1">
        <f t="shared" si="87"/>
        <v>24547089.156850401</v>
      </c>
      <c r="S58" s="1">
        <f t="shared" si="88"/>
        <v>24</v>
      </c>
      <c r="T58" s="1">
        <f t="shared" si="89"/>
        <v>24</v>
      </c>
      <c r="U58" s="1">
        <f t="shared" si="90"/>
        <v>81283.051616410012</v>
      </c>
      <c r="V58" s="1">
        <f t="shared" si="91"/>
        <v>32359365.692962918</v>
      </c>
      <c r="W58" s="1">
        <f t="shared" si="92"/>
        <v>1</v>
      </c>
      <c r="X58" s="1">
        <f t="shared" si="93"/>
        <v>144543.97707459307</v>
      </c>
      <c r="Y58" s="1">
        <f t="shared" si="94"/>
        <v>4365.1583224016631</v>
      </c>
      <c r="Z58" s="1">
        <f t="shared" si="95"/>
        <v>51286.138399136544</v>
      </c>
      <c r="AA58" s="1">
        <f t="shared" si="96"/>
        <v>9.4868329805051381</v>
      </c>
      <c r="AB58" s="1">
        <f t="shared" si="97"/>
        <v>1371264.5688446264</v>
      </c>
      <c r="AC58" s="1">
        <f t="shared" si="98"/>
        <v>349212.66579213279</v>
      </c>
      <c r="AD58" s="1">
        <f t="shared" si="99"/>
        <v>4102891.0719309212</v>
      </c>
      <c r="AE58" s="1">
        <f t="shared" si="100"/>
        <v>58579.242651601853</v>
      </c>
      <c r="AF58" s="1">
        <f t="shared" si="101"/>
        <v>17756079.568720561</v>
      </c>
    </row>
    <row r="59" spans="1:32" x14ac:dyDescent="0.2">
      <c r="A59" s="23"/>
      <c r="B59" s="12" t="s">
        <v>30</v>
      </c>
      <c r="C59" s="13">
        <v>25</v>
      </c>
      <c r="D59" s="13">
        <v>3</v>
      </c>
      <c r="E59" s="13">
        <v>2015</v>
      </c>
      <c r="F59" s="16">
        <v>54.4</v>
      </c>
      <c r="G59" s="16">
        <v>52.9</v>
      </c>
      <c r="H59" s="16">
        <v>55.6</v>
      </c>
      <c r="I59" s="16">
        <v>53</v>
      </c>
      <c r="J59" s="16">
        <v>34.200000000000003</v>
      </c>
      <c r="K59" s="16">
        <v>49</v>
      </c>
      <c r="L59" s="18">
        <v>0</v>
      </c>
      <c r="M59" s="18">
        <v>46.8</v>
      </c>
      <c r="N59" s="9">
        <f t="shared" si="102"/>
        <v>52.960293340050491</v>
      </c>
      <c r="O59" s="9">
        <f t="shared" si="103"/>
        <v>54.756982811060297</v>
      </c>
      <c r="P59" s="5"/>
      <c r="Q59" s="1">
        <f t="shared" si="86"/>
        <v>275422.87033381651</v>
      </c>
      <c r="R59" s="1">
        <f t="shared" si="87"/>
        <v>194984.45997580473</v>
      </c>
      <c r="S59" s="1">
        <f t="shared" si="88"/>
        <v>25</v>
      </c>
      <c r="T59" s="1">
        <f t="shared" si="89"/>
        <v>25</v>
      </c>
      <c r="U59" s="1">
        <f t="shared" si="90"/>
        <v>363078.05477010203</v>
      </c>
      <c r="V59" s="1">
        <f t="shared" si="91"/>
        <v>199526.23149688813</v>
      </c>
      <c r="W59" s="1">
        <f t="shared" si="92"/>
        <v>2630.2679918953872</v>
      </c>
      <c r="X59" s="1">
        <f t="shared" si="93"/>
        <v>79432.823472428237</v>
      </c>
      <c r="Y59" s="1">
        <f t="shared" si="94"/>
        <v>1</v>
      </c>
      <c r="Z59" s="1">
        <f t="shared" si="95"/>
        <v>47863.009232263823</v>
      </c>
      <c r="AA59" s="1">
        <f t="shared" si="96"/>
        <v>24952.913133080172</v>
      </c>
      <c r="AB59" s="1">
        <f t="shared" si="97"/>
        <v>753565.92945287528</v>
      </c>
      <c r="AC59" s="1">
        <f t="shared" si="98"/>
        <v>80</v>
      </c>
      <c r="AD59" s="1">
        <f t="shared" si="99"/>
        <v>3829040.7385811098</v>
      </c>
      <c r="AE59" s="1">
        <f t="shared" si="100"/>
        <v>197710.31771435018</v>
      </c>
      <c r="AF59" s="1">
        <f t="shared" si="101"/>
        <v>299018.65322889748</v>
      </c>
    </row>
    <row r="60" spans="1:32" x14ac:dyDescent="0.2">
      <c r="A60" s="23"/>
      <c r="B60" s="12" t="s">
        <v>31</v>
      </c>
      <c r="C60" s="13">
        <v>26</v>
      </c>
      <c r="D60" s="13">
        <v>3</v>
      </c>
      <c r="E60" s="13">
        <v>2015</v>
      </c>
      <c r="F60" s="16">
        <v>52.5</v>
      </c>
      <c r="G60" s="16">
        <v>52.5</v>
      </c>
      <c r="H60" s="16">
        <v>53.7</v>
      </c>
      <c r="I60" s="16">
        <v>52.4</v>
      </c>
      <c r="J60" s="16">
        <v>0</v>
      </c>
      <c r="K60" s="16">
        <v>48.6</v>
      </c>
      <c r="L60" s="18">
        <v>0</v>
      </c>
      <c r="M60" s="18">
        <v>47.5</v>
      </c>
      <c r="N60" s="9">
        <f t="shared" si="102"/>
        <v>51.037448630479219</v>
      </c>
      <c r="O60" s="9">
        <f t="shared" si="103"/>
        <v>54.916611588840205</v>
      </c>
      <c r="P60" s="5"/>
      <c r="Q60" s="1">
        <f t="shared" si="86"/>
        <v>177827.94100389251</v>
      </c>
      <c r="R60" s="1">
        <f t="shared" si="87"/>
        <v>177827.94100389251</v>
      </c>
      <c r="S60" s="1">
        <f t="shared" si="88"/>
        <v>26</v>
      </c>
      <c r="T60" s="1">
        <f t="shared" si="89"/>
        <v>26</v>
      </c>
      <c r="U60" s="1">
        <f t="shared" si="90"/>
        <v>234422.88153199267</v>
      </c>
      <c r="V60" s="1">
        <f t="shared" si="91"/>
        <v>173780.0828749378</v>
      </c>
      <c r="W60" s="1">
        <f t="shared" si="92"/>
        <v>1</v>
      </c>
      <c r="X60" s="1">
        <f t="shared" si="93"/>
        <v>72443.596007499116</v>
      </c>
      <c r="Y60" s="1">
        <f t="shared" si="94"/>
        <v>1</v>
      </c>
      <c r="Z60" s="1">
        <f t="shared" si="95"/>
        <v>56234.132519034953</v>
      </c>
      <c r="AA60" s="1">
        <f t="shared" si="96"/>
        <v>9.4868329805051381</v>
      </c>
      <c r="AB60" s="1">
        <f t="shared" si="97"/>
        <v>687260.29583033337</v>
      </c>
      <c r="AC60" s="1">
        <f t="shared" si="98"/>
        <v>80</v>
      </c>
      <c r="AD60" s="1">
        <f t="shared" si="99"/>
        <v>4498730.6015228014</v>
      </c>
      <c r="AE60" s="1">
        <f t="shared" si="100"/>
        <v>126982.78944787047</v>
      </c>
      <c r="AF60" s="1">
        <f t="shared" si="101"/>
        <v>310213.83228030568</v>
      </c>
    </row>
    <row r="61" spans="1:32" x14ac:dyDescent="0.2">
      <c r="A61" s="23"/>
      <c r="B61" s="12" t="s">
        <v>32</v>
      </c>
      <c r="C61" s="13">
        <v>27</v>
      </c>
      <c r="D61" s="13">
        <v>3</v>
      </c>
      <c r="E61" s="13">
        <v>2015</v>
      </c>
      <c r="F61" s="16">
        <v>54.6</v>
      </c>
      <c r="G61" s="16">
        <v>53.7</v>
      </c>
      <c r="H61" s="16">
        <v>55.7</v>
      </c>
      <c r="I61" s="16">
        <v>53.1</v>
      </c>
      <c r="J61" s="16">
        <v>43</v>
      </c>
      <c r="K61" s="16">
        <v>50.6</v>
      </c>
      <c r="L61" s="18">
        <v>32.200000000000003</v>
      </c>
      <c r="M61" s="18">
        <v>50</v>
      </c>
      <c r="N61" s="9">
        <f t="shared" si="102"/>
        <v>53.317656355071719</v>
      </c>
      <c r="O61" s="9">
        <f t="shared" si="103"/>
        <v>56.895860697459597</v>
      </c>
      <c r="P61" s="5"/>
      <c r="Q61" s="1">
        <f t="shared" si="86"/>
        <v>288403.1503126609</v>
      </c>
      <c r="R61" s="1">
        <f t="shared" si="87"/>
        <v>234422.88153199267</v>
      </c>
      <c r="S61" s="1">
        <f t="shared" si="88"/>
        <v>27</v>
      </c>
      <c r="T61" s="1">
        <f t="shared" si="89"/>
        <v>27</v>
      </c>
      <c r="U61" s="1">
        <f t="shared" si="90"/>
        <v>371535.2290971732</v>
      </c>
      <c r="V61" s="1">
        <f t="shared" si="91"/>
        <v>204173.79446695346</v>
      </c>
      <c r="W61" s="1">
        <f t="shared" si="92"/>
        <v>19952.623149688792</v>
      </c>
      <c r="X61" s="1">
        <f t="shared" si="93"/>
        <v>114815.36214968843</v>
      </c>
      <c r="Y61" s="1">
        <f t="shared" si="94"/>
        <v>1659.5869074375626</v>
      </c>
      <c r="Z61" s="1">
        <f t="shared" si="95"/>
        <v>100000</v>
      </c>
      <c r="AA61" s="1">
        <f t="shared" si="96"/>
        <v>189287.20334405801</v>
      </c>
      <c r="AB61" s="1">
        <f t="shared" si="97"/>
        <v>1089234.1643103061</v>
      </c>
      <c r="AC61" s="1">
        <f t="shared" si="98"/>
        <v>132766.95259500516</v>
      </c>
      <c r="AD61" s="1">
        <f t="shared" si="99"/>
        <v>8000000</v>
      </c>
      <c r="AE61" s="1">
        <f t="shared" si="100"/>
        <v>214667.17225842975</v>
      </c>
      <c r="AF61" s="1">
        <f t="shared" si="101"/>
        <v>489312.22884919652</v>
      </c>
    </row>
    <row r="62" spans="1:32" x14ac:dyDescent="0.2">
      <c r="A62" s="23"/>
      <c r="B62" s="12" t="s">
        <v>33</v>
      </c>
      <c r="C62" s="13">
        <v>28</v>
      </c>
      <c r="D62" s="13">
        <v>3</v>
      </c>
      <c r="E62" s="13">
        <v>2015</v>
      </c>
      <c r="F62" s="16">
        <v>59.6</v>
      </c>
      <c r="G62" s="16">
        <v>66</v>
      </c>
      <c r="H62" s="16">
        <v>60.7</v>
      </c>
      <c r="I62" s="16">
        <v>67.099999999999994</v>
      </c>
      <c r="J62" s="16">
        <v>43.4</v>
      </c>
      <c r="K62" s="16">
        <v>48</v>
      </c>
      <c r="L62" s="18">
        <v>0</v>
      </c>
      <c r="M62" s="18">
        <v>46.1</v>
      </c>
      <c r="N62" s="9">
        <f t="shared" si="102"/>
        <v>58.095961148846186</v>
      </c>
      <c r="O62" s="9">
        <f t="shared" si="103"/>
        <v>64.681601842384893</v>
      </c>
      <c r="P62" s="5"/>
      <c r="Q62" s="1">
        <f t="shared" si="86"/>
        <v>912010.83935591124</v>
      </c>
      <c r="R62" s="1">
        <f t="shared" si="87"/>
        <v>3981071.705534976</v>
      </c>
      <c r="S62" s="1">
        <f t="shared" si="88"/>
        <v>28</v>
      </c>
      <c r="T62" s="1">
        <f t="shared" si="89"/>
        <v>28</v>
      </c>
      <c r="U62" s="1">
        <f t="shared" si="90"/>
        <v>1174897.5549395324</v>
      </c>
      <c r="V62" s="1">
        <f t="shared" si="91"/>
        <v>5128613.8399136476</v>
      </c>
      <c r="W62" s="1">
        <f t="shared" si="92"/>
        <v>21877.61623949555</v>
      </c>
      <c r="X62" s="1">
        <f t="shared" si="93"/>
        <v>63095.734448019342</v>
      </c>
      <c r="Y62" s="1">
        <f t="shared" si="94"/>
        <v>1</v>
      </c>
      <c r="Z62" s="1">
        <f t="shared" si="95"/>
        <v>40738.027780411358</v>
      </c>
      <c r="AA62" s="1">
        <f t="shared" si="96"/>
        <v>207549.29127568094</v>
      </c>
      <c r="AB62" s="1">
        <f t="shared" si="97"/>
        <v>598578.69449066441</v>
      </c>
      <c r="AC62" s="1">
        <f t="shared" si="98"/>
        <v>80</v>
      </c>
      <c r="AD62" s="1">
        <f t="shared" si="99"/>
        <v>3259042.2224329067</v>
      </c>
      <c r="AE62" s="1">
        <f t="shared" si="100"/>
        <v>645054.06272873469</v>
      </c>
      <c r="AF62" s="1">
        <f t="shared" si="101"/>
        <v>2938733.3681583791</v>
      </c>
    </row>
    <row r="63" spans="1:32" x14ac:dyDescent="0.2">
      <c r="A63" s="23"/>
      <c r="B63" s="12" t="s">
        <v>34</v>
      </c>
      <c r="C63" s="13">
        <v>29</v>
      </c>
      <c r="D63" s="13">
        <v>3</v>
      </c>
      <c r="E63" s="13">
        <v>2015</v>
      </c>
      <c r="F63" s="16">
        <v>57.9</v>
      </c>
      <c r="G63" s="16">
        <v>51.9</v>
      </c>
      <c r="H63" s="16">
        <v>59.1</v>
      </c>
      <c r="I63" s="16">
        <v>52.2</v>
      </c>
      <c r="J63" s="16">
        <v>0</v>
      </c>
      <c r="K63" s="16">
        <v>49.6</v>
      </c>
      <c r="L63" s="18">
        <v>0</v>
      </c>
      <c r="M63" s="18">
        <v>43.4</v>
      </c>
      <c r="N63" s="9">
        <f t="shared" si="102"/>
        <v>56.437357884811867</v>
      </c>
      <c r="O63" s="9">
        <f t="shared" si="103"/>
        <v>52.98569431132286</v>
      </c>
      <c r="P63" s="5"/>
      <c r="Q63" s="1">
        <f t="shared" si="86"/>
        <v>616595.00186148309</v>
      </c>
      <c r="R63" s="1">
        <f t="shared" si="87"/>
        <v>154881.66189124816</v>
      </c>
      <c r="S63" s="1">
        <f t="shared" si="88"/>
        <v>29</v>
      </c>
      <c r="T63" s="1">
        <f t="shared" si="89"/>
        <v>29</v>
      </c>
      <c r="U63" s="1">
        <f t="shared" si="90"/>
        <v>812830.51616410096</v>
      </c>
      <c r="V63" s="1">
        <f t="shared" si="91"/>
        <v>165958.69074375663</v>
      </c>
      <c r="W63" s="1">
        <f t="shared" si="92"/>
        <v>1</v>
      </c>
      <c r="X63" s="1">
        <f t="shared" si="93"/>
        <v>91201.083935591028</v>
      </c>
      <c r="Y63" s="1">
        <f t="shared" si="94"/>
        <v>1</v>
      </c>
      <c r="Z63" s="1">
        <f t="shared" si="95"/>
        <v>21877.61623949555</v>
      </c>
      <c r="AA63" s="1">
        <f t="shared" si="96"/>
        <v>9.4868329805051381</v>
      </c>
      <c r="AB63" s="1">
        <f t="shared" si="97"/>
        <v>865209.45093798265</v>
      </c>
      <c r="AC63" s="1">
        <f t="shared" si="98"/>
        <v>80</v>
      </c>
      <c r="AD63" s="1">
        <f t="shared" si="99"/>
        <v>1750209.299159643</v>
      </c>
      <c r="AE63" s="1">
        <f t="shared" si="100"/>
        <v>440286.92487359617</v>
      </c>
      <c r="AF63" s="1">
        <f t="shared" si="101"/>
        <v>198870.07207360264</v>
      </c>
    </row>
    <row r="64" spans="1:32" x14ac:dyDescent="0.2">
      <c r="A64" s="23"/>
      <c r="B64" s="12" t="s">
        <v>35</v>
      </c>
      <c r="C64" s="13">
        <v>30</v>
      </c>
      <c r="D64" s="13">
        <v>3</v>
      </c>
      <c r="E64" s="13">
        <v>2015</v>
      </c>
      <c r="F64" s="16">
        <v>53.2</v>
      </c>
      <c r="G64" s="16">
        <v>52.8</v>
      </c>
      <c r="H64" s="16">
        <v>53.4</v>
      </c>
      <c r="I64" s="16">
        <v>53</v>
      </c>
      <c r="J64" s="16">
        <v>53.9</v>
      </c>
      <c r="K64" s="16">
        <v>49.7</v>
      </c>
      <c r="L64" s="18">
        <v>0</v>
      </c>
      <c r="M64" s="18">
        <v>45.2</v>
      </c>
      <c r="N64" s="9">
        <f t="shared" si="102"/>
        <v>53.335238034248498</v>
      </c>
      <c r="O64" s="9">
        <f t="shared" si="103"/>
        <v>54.071254270166371</v>
      </c>
      <c r="P64" s="5"/>
      <c r="Q64" s="1">
        <f>10^(F64/10)</f>
        <v>208929.61308540447</v>
      </c>
      <c r="R64" s="1">
        <f>10^(G64/10)</f>
        <v>190546.0717963246</v>
      </c>
      <c r="S64" s="1">
        <f>IF(F64&gt;0,1+S63,0+S63)</f>
        <v>30</v>
      </c>
      <c r="T64" s="1">
        <f>IF(G64&gt;0,1+T63,0+T63)</f>
        <v>30</v>
      </c>
      <c r="U64" s="1">
        <f t="shared" ref="U64:Z65" si="104">10^(H64/10)</f>
        <v>218776.16239495538</v>
      </c>
      <c r="V64" s="1">
        <f t="shared" si="104"/>
        <v>199526.23149688813</v>
      </c>
      <c r="W64" s="1">
        <f t="shared" si="104"/>
        <v>245470.89156850305</v>
      </c>
      <c r="X64" s="1">
        <f t="shared" si="104"/>
        <v>93325.430079699319</v>
      </c>
      <c r="Y64" s="1">
        <f t="shared" si="104"/>
        <v>1</v>
      </c>
      <c r="Z64" s="1">
        <f t="shared" si="104"/>
        <v>33113.112148259148</v>
      </c>
      <c r="AA64" s="1">
        <f>3*10^((J64+5)/10)</f>
        <v>2328741.3498860765</v>
      </c>
      <c r="AB64" s="1">
        <f>3*10^((K64+5)/10)</f>
        <v>885362.7679999182</v>
      </c>
      <c r="AC64" s="1">
        <f>8*10^((L64+10)/10)</f>
        <v>80</v>
      </c>
      <c r="AD64" s="1">
        <f>8*10^((M64+10)/10)</f>
        <v>2649048.9718607347</v>
      </c>
      <c r="AE64" s="1">
        <f>10^(N64/10)</f>
        <v>215537.97754252108</v>
      </c>
      <c r="AF64" s="1">
        <f>10^(O64/10)</f>
        <v>255343.86455500868</v>
      </c>
    </row>
    <row r="65" spans="1:32" x14ac:dyDescent="0.2">
      <c r="A65" s="23"/>
      <c r="B65" s="12" t="s">
        <v>29</v>
      </c>
      <c r="C65" s="13">
        <v>31</v>
      </c>
      <c r="D65" s="13">
        <v>3</v>
      </c>
      <c r="E65" s="13">
        <v>2015</v>
      </c>
      <c r="F65" s="16">
        <v>52</v>
      </c>
      <c r="G65" s="16">
        <v>66.5</v>
      </c>
      <c r="H65" s="16">
        <v>53.7</v>
      </c>
      <c r="I65" s="16">
        <v>67.599999999999994</v>
      </c>
      <c r="J65" s="16">
        <v>54.6</v>
      </c>
      <c r="K65" s="16">
        <v>56.8</v>
      </c>
      <c r="L65" s="18">
        <v>0</v>
      </c>
      <c r="M65" s="18">
        <v>46.3</v>
      </c>
      <c r="N65" s="9">
        <f>10*LOG10((1/24)*(13*U65+AA65+AC65))</f>
        <v>53.819877565927314</v>
      </c>
      <c r="O65" s="9">
        <f>10*LOG10((1/24)*(13*V65+AB65+AD65))</f>
        <v>65.376119257499411</v>
      </c>
      <c r="P65" s="5"/>
      <c r="Q65" s="1">
        <f>10^(F65/10)</f>
        <v>158489.31924611164</v>
      </c>
      <c r="R65" s="1">
        <f>10^(G65/10)</f>
        <v>4466835.9215096412</v>
      </c>
      <c r="S65" s="1">
        <f>IF(F65&gt;0,1+S64,0+S64)</f>
        <v>31</v>
      </c>
      <c r="T65" s="1">
        <f>IF(G65&gt;0,1+T64,0+T64)</f>
        <v>31</v>
      </c>
      <c r="U65" s="1">
        <f t="shared" si="104"/>
        <v>234422.88153199267</v>
      </c>
      <c r="V65" s="1">
        <f t="shared" si="104"/>
        <v>5754399.373371576</v>
      </c>
      <c r="W65" s="1">
        <f t="shared" si="104"/>
        <v>288403.1503126609</v>
      </c>
      <c r="X65" s="1">
        <f t="shared" si="104"/>
        <v>478630.09232263872</v>
      </c>
      <c r="Y65" s="1">
        <f t="shared" si="104"/>
        <v>1</v>
      </c>
      <c r="Z65" s="1">
        <f t="shared" si="104"/>
        <v>42657.951880159271</v>
      </c>
      <c r="AA65" s="1">
        <f>3*10^((J65+5)/10)</f>
        <v>2736032.5180677339</v>
      </c>
      <c r="AB65" s="1">
        <f>3*10^((K65+5)/10)</f>
        <v>4540683.7453086302</v>
      </c>
      <c r="AC65" s="1">
        <f>8*10^((L65+10)/10)</f>
        <v>80</v>
      </c>
      <c r="AD65" s="1">
        <f>8*10^((M65+10)/10)</f>
        <v>3412636.1504127458</v>
      </c>
      <c r="AE65" s="1">
        <f>10^(N65/10)</f>
        <v>240983.74908265175</v>
      </c>
      <c r="AF65" s="1">
        <f>10^(O65/10)</f>
        <v>3448354.6562313251</v>
      </c>
    </row>
    <row r="66" spans="1:32" ht="15.75" x14ac:dyDescent="0.25">
      <c r="A66" s="23"/>
      <c r="F66" s="17">
        <f>10*LOG10(1/S65*Q66)</f>
        <v>55.705939345705595</v>
      </c>
      <c r="G66" s="17">
        <f>10*LOG10(1/T65*R66)</f>
        <v>62.862252400639285</v>
      </c>
      <c r="H66" s="17">
        <f>10*LOG10(1/S65*U66)</f>
        <v>56.642163818715197</v>
      </c>
      <c r="I66" s="17">
        <f>10*LOG10(1/T65*V66)</f>
        <v>63.89267464807147</v>
      </c>
      <c r="J66" s="17">
        <f>10*LOG10(1/S65*W66)</f>
        <v>50.504766838762535</v>
      </c>
      <c r="K66" s="17">
        <f>10*LOG10(1/T65*X66)</f>
        <v>51.471135796321875</v>
      </c>
      <c r="L66" s="17">
        <f>10*LOG10(1/S65*Y66)</f>
        <v>33.670014961858485</v>
      </c>
      <c r="M66" s="17">
        <f>10*LOG10(1/T65*Z66)</f>
        <v>47.808261937907552</v>
      </c>
      <c r="N66" s="10">
        <f>10*LOG10(1/S65*AE66)</f>
        <v>54.802450143666476</v>
      </c>
      <c r="O66" s="10">
        <f>10*LOG10(1/T65*AF66)</f>
        <v>61.99781059431519</v>
      </c>
      <c r="P66" s="6"/>
      <c r="Q66" s="1">
        <f>SUM(Q35:Q65)</f>
        <v>11533354.162442813</v>
      </c>
      <c r="R66" s="1">
        <f>SUM(R35:R65)</f>
        <v>59922087.426617548</v>
      </c>
      <c r="U66" s="1">
        <f t="shared" ref="U66:AF66" si="105">SUM(U35:U65)</f>
        <v>14307971.806315977</v>
      </c>
      <c r="V66" s="1">
        <f t="shared" si="105"/>
        <v>75967731.616960466</v>
      </c>
      <c r="W66" s="1">
        <f t="shared" si="105"/>
        <v>3482077.0574511308</v>
      </c>
      <c r="X66" s="1">
        <f t="shared" si="105"/>
        <v>4349859.9402091522</v>
      </c>
      <c r="Y66" s="1">
        <f t="shared" si="105"/>
        <v>72171.077623422214</v>
      </c>
      <c r="Z66" s="1">
        <f t="shared" si="105"/>
        <v>1871491.6235152178</v>
      </c>
      <c r="AA66" s="1">
        <f t="shared" si="105"/>
        <v>33033883.469287708</v>
      </c>
      <c r="AB66" s="1">
        <f t="shared" si="105"/>
        <v>41266394.741354279</v>
      </c>
      <c r="AC66" s="1">
        <f t="shared" si="105"/>
        <v>5773686.2098737806</v>
      </c>
      <c r="AD66" s="1">
        <f t="shared" si="105"/>
        <v>149719329.88121739</v>
      </c>
      <c r="AE66" s="1">
        <f t="shared" si="105"/>
        <v>9367133.4650528915</v>
      </c>
      <c r="AF66" s="1">
        <f t="shared" si="105"/>
        <v>49106926.485127449</v>
      </c>
    </row>
    <row r="67" spans="1:32" s="3" customFormat="1" ht="12.75" customHeight="1" x14ac:dyDescent="0.2">
      <c r="A67" s="23" t="s">
        <v>3</v>
      </c>
      <c r="B67" s="22" t="s">
        <v>1</v>
      </c>
      <c r="C67" s="22"/>
      <c r="D67" s="22"/>
      <c r="E67" s="22"/>
      <c r="F67" s="15" t="s">
        <v>4</v>
      </c>
      <c r="G67" s="15" t="s">
        <v>5</v>
      </c>
      <c r="H67" s="15" t="s">
        <v>6</v>
      </c>
      <c r="I67" s="15" t="s">
        <v>7</v>
      </c>
      <c r="J67" s="15" t="s">
        <v>8</v>
      </c>
      <c r="K67" s="15" t="s">
        <v>9</v>
      </c>
      <c r="L67" s="15" t="s">
        <v>10</v>
      </c>
      <c r="M67" s="15" t="s">
        <v>11</v>
      </c>
      <c r="N67" s="8" t="s">
        <v>12</v>
      </c>
      <c r="O67" s="8" t="s">
        <v>13</v>
      </c>
      <c r="P67" s="4"/>
      <c r="Q67" s="3" t="s">
        <v>14</v>
      </c>
      <c r="R67" s="3" t="s">
        <v>15</v>
      </c>
      <c r="S67" s="3" t="s">
        <v>16</v>
      </c>
      <c r="T67" s="3" t="s">
        <v>17</v>
      </c>
      <c r="U67" s="3" t="s">
        <v>18</v>
      </c>
      <c r="V67" s="3" t="s">
        <v>19</v>
      </c>
      <c r="W67" s="3" t="s">
        <v>20</v>
      </c>
      <c r="X67" s="3" t="s">
        <v>21</v>
      </c>
      <c r="Y67" s="3" t="s">
        <v>22</v>
      </c>
      <c r="Z67" s="3" t="s">
        <v>23</v>
      </c>
      <c r="AA67" s="3" t="s">
        <v>24</v>
      </c>
      <c r="AB67" s="3" t="s">
        <v>25</v>
      </c>
      <c r="AC67" s="3" t="s">
        <v>26</v>
      </c>
      <c r="AD67" s="3" t="s">
        <v>27</v>
      </c>
      <c r="AE67" s="3" t="s">
        <v>28</v>
      </c>
      <c r="AF67" s="3" t="s">
        <v>28</v>
      </c>
    </row>
    <row r="68" spans="1:32" x14ac:dyDescent="0.2">
      <c r="A68" s="23"/>
      <c r="B68" s="12" t="s">
        <v>34</v>
      </c>
      <c r="C68" s="13">
        <v>1</v>
      </c>
      <c r="D68" s="13">
        <v>3</v>
      </c>
      <c r="E68" s="13">
        <v>2015</v>
      </c>
      <c r="F68" s="16">
        <v>60</v>
      </c>
      <c r="G68" s="16">
        <v>54.2</v>
      </c>
      <c r="H68" s="16">
        <v>61</v>
      </c>
      <c r="I68" s="16">
        <v>55.1</v>
      </c>
      <c r="J68" s="16">
        <v>51.6</v>
      </c>
      <c r="K68" s="16">
        <v>47.8</v>
      </c>
      <c r="L68" s="18">
        <v>29.4</v>
      </c>
      <c r="M68" s="18">
        <v>41</v>
      </c>
      <c r="N68" s="9">
        <f t="shared" ref="N68:O71" si="106">10*LOG10((1/24)*(13*U68+AA68+AC68))</f>
        <v>58.703788343251532</v>
      </c>
      <c r="O68" s="9">
        <f t="shared" si="106"/>
        <v>53.821293623197384</v>
      </c>
      <c r="P68" s="5"/>
      <c r="Q68" s="1">
        <f t="shared" ref="Q68:R71" si="107">10^(F68/10)</f>
        <v>1000000</v>
      </c>
      <c r="R68" s="1">
        <f t="shared" si="107"/>
        <v>263026.79918953858</v>
      </c>
      <c r="S68" s="1">
        <f>IF(F68&gt;0,1,0)</f>
        <v>1</v>
      </c>
      <c r="T68" s="1">
        <f>IF(G68&gt;0,1,0)</f>
        <v>1</v>
      </c>
      <c r="U68" s="1">
        <f t="shared" ref="U68:Z71" si="108">10^(H68/10)</f>
        <v>1258925.4117941677</v>
      </c>
      <c r="V68" s="1">
        <f t="shared" si="108"/>
        <v>323593.65692962846</v>
      </c>
      <c r="W68" s="1">
        <f t="shared" si="108"/>
        <v>144543.97707459307</v>
      </c>
      <c r="X68" s="1">
        <f t="shared" si="108"/>
        <v>60255.958607435699</v>
      </c>
      <c r="Y68" s="1">
        <f t="shared" si="108"/>
        <v>870.96358995608091</v>
      </c>
      <c r="Z68" s="1">
        <f t="shared" si="108"/>
        <v>12589.254117941671</v>
      </c>
      <c r="AA68" s="1">
        <f t="shared" ref="AA68:AB71" si="109">3*10^((J68+5)/10)</f>
        <v>1371264.5688446264</v>
      </c>
      <c r="AB68" s="1">
        <f t="shared" si="109"/>
        <v>571638.21538897383</v>
      </c>
      <c r="AC68" s="1">
        <f t="shared" ref="AC68:AD71" si="110">8*10^((L68+10)/10)</f>
        <v>69677.087196486551</v>
      </c>
      <c r="AD68" s="1">
        <f t="shared" si="110"/>
        <v>1007140.3294353348</v>
      </c>
      <c r="AE68" s="1">
        <f t="shared" ref="AE68:AF71" si="111">10^(N68/10)</f>
        <v>741957.16705688799</v>
      </c>
      <c r="AF68" s="1">
        <f t="shared" si="111"/>
        <v>241062.33687122844</v>
      </c>
    </row>
    <row r="69" spans="1:32" x14ac:dyDescent="0.2">
      <c r="A69" s="23"/>
      <c r="B69" s="12" t="s">
        <v>35</v>
      </c>
      <c r="C69" s="13">
        <v>2</v>
      </c>
      <c r="D69" s="13">
        <v>3</v>
      </c>
      <c r="E69" s="13">
        <v>2015</v>
      </c>
      <c r="F69" s="16">
        <v>56.5</v>
      </c>
      <c r="G69" s="16">
        <v>52.8</v>
      </c>
      <c r="H69" s="16">
        <v>57.3</v>
      </c>
      <c r="I69" s="16">
        <v>53.1</v>
      </c>
      <c r="J69" s="16">
        <v>53</v>
      </c>
      <c r="K69" s="16">
        <v>49.8</v>
      </c>
      <c r="L69" s="18">
        <v>39.1</v>
      </c>
      <c r="M69" s="18">
        <v>45.1</v>
      </c>
      <c r="N69" s="9">
        <f t="shared" si="106"/>
        <v>55.986332151451926</v>
      </c>
      <c r="O69" s="9">
        <f t="shared" si="106"/>
        <v>54.085928345985785</v>
      </c>
      <c r="P69" s="5"/>
      <c r="Q69" s="1">
        <f t="shared" si="107"/>
        <v>446683.59215096442</v>
      </c>
      <c r="R69" s="1">
        <f t="shared" si="107"/>
        <v>190546.0717963246</v>
      </c>
      <c r="S69" s="1">
        <f t="shared" ref="S69:T71" si="112">IF(F69&gt;0,1+S68,0+S68)</f>
        <v>2</v>
      </c>
      <c r="T69" s="1">
        <f t="shared" si="112"/>
        <v>2</v>
      </c>
      <c r="U69" s="1">
        <f t="shared" si="108"/>
        <v>537031.79637025285</v>
      </c>
      <c r="V69" s="1">
        <f t="shared" si="108"/>
        <v>204173.79446695346</v>
      </c>
      <c r="W69" s="1">
        <f t="shared" si="108"/>
        <v>199526.23149688813</v>
      </c>
      <c r="X69" s="1">
        <f t="shared" si="108"/>
        <v>95499.258602143629</v>
      </c>
      <c r="Y69" s="1">
        <f t="shared" si="108"/>
        <v>8128.3051616410066</v>
      </c>
      <c r="Z69" s="1">
        <f t="shared" si="108"/>
        <v>32359.365692962871</v>
      </c>
      <c r="AA69" s="1">
        <f t="shared" si="109"/>
        <v>1892872.0334405825</v>
      </c>
      <c r="AB69" s="1">
        <f t="shared" si="109"/>
        <v>905985.51612060564</v>
      </c>
      <c r="AC69" s="1">
        <f t="shared" si="110"/>
        <v>650264.41293128009</v>
      </c>
      <c r="AD69" s="1">
        <f t="shared" si="110"/>
        <v>2588749.2554370277</v>
      </c>
      <c r="AE69" s="1">
        <f t="shared" si="111"/>
        <v>396856.24163271493</v>
      </c>
      <c r="AF69" s="1">
        <f t="shared" si="111"/>
        <v>256208.08748450124</v>
      </c>
    </row>
    <row r="70" spans="1:32" x14ac:dyDescent="0.2">
      <c r="A70" s="23"/>
      <c r="B70" s="12" t="s">
        <v>29</v>
      </c>
      <c r="C70" s="13">
        <v>3</v>
      </c>
      <c r="D70" s="13">
        <v>3</v>
      </c>
      <c r="E70" s="13">
        <v>2015</v>
      </c>
      <c r="F70" s="16">
        <v>53.6</v>
      </c>
      <c r="G70" s="16">
        <v>51.1</v>
      </c>
      <c r="H70" s="16">
        <v>54.2</v>
      </c>
      <c r="I70" s="16">
        <v>51.6</v>
      </c>
      <c r="J70" s="16">
        <v>51.9</v>
      </c>
      <c r="K70" s="16">
        <v>48.1</v>
      </c>
      <c r="L70" s="18">
        <v>27.9</v>
      </c>
      <c r="M70" s="18">
        <v>40.799999999999997</v>
      </c>
      <c r="N70" s="9">
        <f t="shared" si="106"/>
        <v>53.13340938653149</v>
      </c>
      <c r="O70" s="9">
        <f t="shared" si="106"/>
        <v>51.580362256073329</v>
      </c>
      <c r="P70" s="5"/>
      <c r="Q70" s="1">
        <f t="shared" si="107"/>
        <v>229086.76527677779</v>
      </c>
      <c r="R70" s="1">
        <f t="shared" si="107"/>
        <v>128824.95516931375</v>
      </c>
      <c r="S70" s="1">
        <f t="shared" si="112"/>
        <v>3</v>
      </c>
      <c r="T70" s="1">
        <f t="shared" si="112"/>
        <v>3</v>
      </c>
      <c r="U70" s="1">
        <f t="shared" si="108"/>
        <v>263026.79918953858</v>
      </c>
      <c r="V70" s="1">
        <f t="shared" si="108"/>
        <v>144543.97707459307</v>
      </c>
      <c r="W70" s="1">
        <f t="shared" si="108"/>
        <v>154881.66189124816</v>
      </c>
      <c r="X70" s="1">
        <f t="shared" si="108"/>
        <v>64565.422903465682</v>
      </c>
      <c r="Y70" s="1">
        <f t="shared" si="108"/>
        <v>616.59500186148273</v>
      </c>
      <c r="Z70" s="1">
        <f t="shared" si="108"/>
        <v>12022.644346174151</v>
      </c>
      <c r="AA70" s="1">
        <f t="shared" si="109"/>
        <v>1469336.4581053397</v>
      </c>
      <c r="AB70" s="1">
        <f t="shared" si="109"/>
        <v>612521.38340086036</v>
      </c>
      <c r="AC70" s="1">
        <f t="shared" si="110"/>
        <v>49327.600148918631</v>
      </c>
      <c r="AD70" s="1">
        <f t="shared" si="110"/>
        <v>961811.5476939315</v>
      </c>
      <c r="AE70" s="1">
        <f t="shared" si="111"/>
        <v>205750.51865492776</v>
      </c>
      <c r="AF70" s="1">
        <f t="shared" si="111"/>
        <v>143891.85971102101</v>
      </c>
    </row>
    <row r="71" spans="1:32" x14ac:dyDescent="0.2">
      <c r="A71" s="23"/>
      <c r="B71" s="12" t="s">
        <v>30</v>
      </c>
      <c r="C71" s="13">
        <v>4</v>
      </c>
      <c r="D71" s="13">
        <v>3</v>
      </c>
      <c r="E71" s="13">
        <v>2015</v>
      </c>
      <c r="F71" s="16">
        <v>54.6</v>
      </c>
      <c r="G71" s="16">
        <v>50.4</v>
      </c>
      <c r="H71" s="16">
        <v>55.5</v>
      </c>
      <c r="I71" s="16">
        <v>50.9</v>
      </c>
      <c r="J71" s="16">
        <v>48.8</v>
      </c>
      <c r="K71" s="16">
        <v>46.5</v>
      </c>
      <c r="L71" s="18">
        <v>35</v>
      </c>
      <c r="M71" s="18">
        <v>41.5</v>
      </c>
      <c r="N71" s="9">
        <f t="shared" si="106"/>
        <v>53.66827965736077</v>
      </c>
      <c r="O71" s="9">
        <f t="shared" si="106"/>
        <v>51.185321087907624</v>
      </c>
      <c r="P71" s="5"/>
      <c r="Q71" s="1">
        <f t="shared" si="107"/>
        <v>288403.1503126609</v>
      </c>
      <c r="R71" s="1">
        <f t="shared" si="107"/>
        <v>109647.81961431868</v>
      </c>
      <c r="S71" s="1">
        <f t="shared" si="112"/>
        <v>4</v>
      </c>
      <c r="T71" s="1">
        <f t="shared" si="112"/>
        <v>4</v>
      </c>
      <c r="U71" s="1">
        <f t="shared" si="108"/>
        <v>354813.38923357555</v>
      </c>
      <c r="V71" s="1">
        <f t="shared" si="108"/>
        <v>123026.87708123829</v>
      </c>
      <c r="W71" s="1">
        <f t="shared" si="108"/>
        <v>75857.757502918481</v>
      </c>
      <c r="X71" s="1">
        <f t="shared" si="108"/>
        <v>44668.359215096389</v>
      </c>
      <c r="Y71" s="1">
        <f t="shared" si="108"/>
        <v>3162.2776601683804</v>
      </c>
      <c r="Z71" s="1">
        <f t="shared" si="108"/>
        <v>14125.375446227561</v>
      </c>
      <c r="AA71" s="1">
        <f t="shared" si="109"/>
        <v>719649.87570584717</v>
      </c>
      <c r="AB71" s="1">
        <f t="shared" si="109"/>
        <v>423761.26338682731</v>
      </c>
      <c r="AC71" s="1">
        <f t="shared" si="110"/>
        <v>252982.21281347072</v>
      </c>
      <c r="AD71" s="1">
        <f t="shared" si="110"/>
        <v>1130030.0356982062</v>
      </c>
      <c r="AE71" s="1">
        <f t="shared" si="111"/>
        <v>232716.92285649205</v>
      </c>
      <c r="AF71" s="1">
        <f t="shared" si="111"/>
        <v>131380.86254754721</v>
      </c>
    </row>
    <row r="72" spans="1:32" x14ac:dyDescent="0.2">
      <c r="A72" s="23"/>
      <c r="B72" s="12" t="s">
        <v>31</v>
      </c>
      <c r="C72" s="13">
        <v>5</v>
      </c>
      <c r="D72" s="13">
        <v>3</v>
      </c>
      <c r="E72" s="13">
        <v>2015</v>
      </c>
      <c r="F72" s="16">
        <v>54.1</v>
      </c>
      <c r="G72" s="16">
        <v>50.5</v>
      </c>
      <c r="H72" s="16">
        <v>54.6</v>
      </c>
      <c r="I72" s="16">
        <v>51.1</v>
      </c>
      <c r="J72" s="16">
        <v>53.2</v>
      </c>
      <c r="K72" s="16">
        <v>45.6</v>
      </c>
      <c r="L72" s="18">
        <v>32.9</v>
      </c>
      <c r="M72" s="18">
        <v>40.6</v>
      </c>
      <c r="N72" s="9">
        <f t="shared" ref="N72:N82" si="113">10*LOG10((1/24)*(13*U72+AA72+AC72))</f>
        <v>53.897055791031562</v>
      </c>
      <c r="O72" s="9">
        <f t="shared" ref="O72:O82" si="114">10*LOG10((1/24)*(13*V72+AB72+AD72))</f>
        <v>50.877952259617409</v>
      </c>
      <c r="P72" s="5"/>
      <c r="Q72" s="1">
        <f t="shared" ref="Q72:Q88" si="115">10^(F72/10)</f>
        <v>257039.57827688678</v>
      </c>
      <c r="R72" s="1">
        <f t="shared" ref="R72:R88" si="116">10^(G72/10)</f>
        <v>112201.84543019651</v>
      </c>
      <c r="S72" s="1">
        <f t="shared" ref="S72:S88" si="117">IF(F72&gt;0,1+S71,0+S71)</f>
        <v>5</v>
      </c>
      <c r="T72" s="1">
        <f t="shared" ref="T72:T88" si="118">IF(G72&gt;0,1+T71,0+T71)</f>
        <v>5</v>
      </c>
      <c r="U72" s="1">
        <f t="shared" ref="U72:U88" si="119">10^(H72/10)</f>
        <v>288403.1503126609</v>
      </c>
      <c r="V72" s="1">
        <f t="shared" ref="V72:V88" si="120">10^(I72/10)</f>
        <v>128824.95516931375</v>
      </c>
      <c r="W72" s="1">
        <f t="shared" ref="W72:W88" si="121">10^(J72/10)</f>
        <v>208929.61308540447</v>
      </c>
      <c r="X72" s="1">
        <f t="shared" ref="X72:X88" si="122">10^(K72/10)</f>
        <v>36307.805477010232</v>
      </c>
      <c r="Y72" s="1">
        <f t="shared" ref="Y72:Y88" si="123">10^(L72/10)</f>
        <v>1949.8445997580463</v>
      </c>
      <c r="Z72" s="1">
        <f t="shared" ref="Z72:Z88" si="124">10^(M72/10)</f>
        <v>11481.536214968852</v>
      </c>
      <c r="AA72" s="1">
        <f t="shared" ref="AA72:AA88" si="125">3*10^((J72+5)/10)</f>
        <v>1982080.3440227904</v>
      </c>
      <c r="AB72" s="1">
        <f t="shared" ref="AB72:AB88" si="126">3*10^((K72+5)/10)</f>
        <v>344446.0864490653</v>
      </c>
      <c r="AC72" s="1">
        <f t="shared" ref="AC72:AC88" si="127">8*10^((L72+10)/10)</f>
        <v>155987.56798064389</v>
      </c>
      <c r="AD72" s="1">
        <f t="shared" ref="AD72:AD88" si="128">8*10^((M72+10)/10)</f>
        <v>918522.89719750744</v>
      </c>
      <c r="AE72" s="1">
        <f t="shared" ref="AE72:AE88" si="129">10^(N72/10)</f>
        <v>245304.53608616814</v>
      </c>
      <c r="AF72" s="1">
        <f t="shared" ref="AF72:AF88" si="130">10^(O72/10)</f>
        <v>122403.89170198569</v>
      </c>
    </row>
    <row r="73" spans="1:32" x14ac:dyDescent="0.2">
      <c r="A73" s="23"/>
      <c r="B73" s="12" t="s">
        <v>32</v>
      </c>
      <c r="C73" s="13">
        <v>6</v>
      </c>
      <c r="D73" s="13">
        <v>3</v>
      </c>
      <c r="E73" s="13">
        <v>2015</v>
      </c>
      <c r="F73" s="16">
        <v>54.9</v>
      </c>
      <c r="G73" s="16">
        <v>50.6</v>
      </c>
      <c r="H73" s="16">
        <v>56</v>
      </c>
      <c r="I73" s="16">
        <v>50.6</v>
      </c>
      <c r="J73" s="16">
        <v>42.5</v>
      </c>
      <c r="K73" s="16">
        <v>50.1</v>
      </c>
      <c r="L73" s="16">
        <v>35.5</v>
      </c>
      <c r="M73" s="16">
        <v>42.3</v>
      </c>
      <c r="N73" s="9">
        <f t="shared" si="113"/>
        <v>53.701387051938482</v>
      </c>
      <c r="O73" s="9">
        <f t="shared" si="114"/>
        <v>52.020766685025905</v>
      </c>
      <c r="P73" s="5"/>
      <c r="Q73" s="1">
        <f t="shared" si="115"/>
        <v>309029.54325135931</v>
      </c>
      <c r="R73" s="1">
        <f t="shared" si="116"/>
        <v>114815.36214968843</v>
      </c>
      <c r="S73" s="1">
        <f t="shared" si="117"/>
        <v>6</v>
      </c>
      <c r="T73" s="1">
        <f t="shared" si="118"/>
        <v>6</v>
      </c>
      <c r="U73" s="1">
        <f t="shared" si="119"/>
        <v>398107.17055349716</v>
      </c>
      <c r="V73" s="1">
        <f t="shared" si="120"/>
        <v>114815.36214968843</v>
      </c>
      <c r="W73" s="1">
        <f t="shared" si="121"/>
        <v>17782.794100389234</v>
      </c>
      <c r="X73" s="1">
        <f t="shared" si="122"/>
        <v>102329.29922807543</v>
      </c>
      <c r="Y73" s="1">
        <f t="shared" si="123"/>
        <v>3548.1338923357539</v>
      </c>
      <c r="Z73" s="1">
        <f t="shared" si="124"/>
        <v>16982.436524617453</v>
      </c>
      <c r="AA73" s="1">
        <f t="shared" si="125"/>
        <v>168702.39755710485</v>
      </c>
      <c r="AB73" s="1">
        <f t="shared" si="126"/>
        <v>970780.97078888537</v>
      </c>
      <c r="AC73" s="1">
        <f t="shared" si="127"/>
        <v>283850.71138686064</v>
      </c>
      <c r="AD73" s="1">
        <f t="shared" si="128"/>
        <v>1358594.9219693951</v>
      </c>
      <c r="AE73" s="1">
        <f t="shared" si="129"/>
        <v>234497.763589143</v>
      </c>
      <c r="AF73" s="1">
        <f t="shared" si="130"/>
        <v>159248.98336267655</v>
      </c>
    </row>
    <row r="74" spans="1:32" x14ac:dyDescent="0.2">
      <c r="A74" s="23"/>
      <c r="B74" s="12" t="s">
        <v>33</v>
      </c>
      <c r="C74" s="13">
        <v>7</v>
      </c>
      <c r="D74" s="13">
        <v>3</v>
      </c>
      <c r="E74" s="13">
        <v>2015</v>
      </c>
      <c r="F74" s="16">
        <v>60.9</v>
      </c>
      <c r="G74" s="16">
        <v>54.1</v>
      </c>
      <c r="H74" s="16">
        <v>61.8</v>
      </c>
      <c r="I74" s="16">
        <v>54.9</v>
      </c>
      <c r="J74" s="24">
        <v>55.5</v>
      </c>
      <c r="K74" s="16">
        <v>48.6</v>
      </c>
      <c r="L74" s="18">
        <v>32</v>
      </c>
      <c r="M74" s="18">
        <v>41.1</v>
      </c>
      <c r="N74" s="9">
        <f t="shared" si="113"/>
        <v>59.846987292204091</v>
      </c>
      <c r="O74" s="9">
        <f t="shared" si="114"/>
        <v>53.783406574849913</v>
      </c>
      <c r="P74" s="5"/>
      <c r="Q74" s="1">
        <f t="shared" si="115"/>
        <v>1230268.770812382</v>
      </c>
      <c r="R74" s="1">
        <f t="shared" si="116"/>
        <v>257039.57827688678</v>
      </c>
      <c r="S74" s="1">
        <f t="shared" si="117"/>
        <v>7</v>
      </c>
      <c r="T74" s="1">
        <f t="shared" si="118"/>
        <v>7</v>
      </c>
      <c r="U74" s="1">
        <f t="shared" si="119"/>
        <v>1513561.2484362102</v>
      </c>
      <c r="V74" s="1">
        <f t="shared" si="120"/>
        <v>309029.54325135931</v>
      </c>
      <c r="W74" s="1">
        <f t="shared" si="121"/>
        <v>354813.38923357555</v>
      </c>
      <c r="X74" s="1">
        <f t="shared" si="122"/>
        <v>72443.596007499116</v>
      </c>
      <c r="Y74" s="1">
        <f t="shared" si="123"/>
        <v>1584.8931924611156</v>
      </c>
      <c r="Z74" s="1">
        <f t="shared" si="124"/>
        <v>12882.49551693136</v>
      </c>
      <c r="AA74" s="1">
        <f t="shared" si="125"/>
        <v>3366055.3629058925</v>
      </c>
      <c r="AB74" s="1">
        <f t="shared" si="126"/>
        <v>687260.29583033337</v>
      </c>
      <c r="AC74" s="1">
        <f t="shared" si="127"/>
        <v>126791.45539688917</v>
      </c>
      <c r="AD74" s="1">
        <f t="shared" si="128"/>
        <v>1030599.64135451</v>
      </c>
      <c r="AE74" s="1">
        <f t="shared" si="129"/>
        <v>965380.9603322316</v>
      </c>
      <c r="AF74" s="1">
        <f t="shared" si="130"/>
        <v>238968.49997718862</v>
      </c>
    </row>
    <row r="75" spans="1:32" x14ac:dyDescent="0.2">
      <c r="A75" s="23"/>
      <c r="B75" s="12" t="s">
        <v>34</v>
      </c>
      <c r="C75" s="13">
        <v>8</v>
      </c>
      <c r="D75" s="13">
        <v>3</v>
      </c>
      <c r="E75" s="13">
        <v>2015</v>
      </c>
      <c r="F75" s="16">
        <v>58.2</v>
      </c>
      <c r="G75" s="16">
        <v>51.6</v>
      </c>
      <c r="H75" s="16">
        <v>59.2</v>
      </c>
      <c r="I75" s="16">
        <v>52.3</v>
      </c>
      <c r="J75" s="16">
        <v>49.6</v>
      </c>
      <c r="K75" s="16">
        <v>46.7</v>
      </c>
      <c r="L75" s="18">
        <v>34.9</v>
      </c>
      <c r="M75" s="18">
        <v>41.2</v>
      </c>
      <c r="N75" s="9">
        <f t="shared" si="113"/>
        <v>56.962603334162608</v>
      </c>
      <c r="O75" s="9">
        <f t="shared" si="114"/>
        <v>51.887005781296708</v>
      </c>
      <c r="P75" s="5"/>
      <c r="Q75" s="1">
        <f t="shared" si="115"/>
        <v>660693.44800759677</v>
      </c>
      <c r="R75" s="1">
        <f t="shared" si="116"/>
        <v>144543.97707459307</v>
      </c>
      <c r="S75" s="1">
        <f t="shared" si="117"/>
        <v>8</v>
      </c>
      <c r="T75" s="1">
        <f t="shared" si="118"/>
        <v>8</v>
      </c>
      <c r="U75" s="1">
        <f t="shared" si="119"/>
        <v>831763.77110267128</v>
      </c>
      <c r="V75" s="1">
        <f t="shared" si="120"/>
        <v>169824.36524617439</v>
      </c>
      <c r="W75" s="1">
        <f t="shared" si="121"/>
        <v>91201.083935591028</v>
      </c>
      <c r="X75" s="1">
        <f t="shared" si="122"/>
        <v>46773.514128719893</v>
      </c>
      <c r="Y75" s="1">
        <f t="shared" si="123"/>
        <v>3090.295432513592</v>
      </c>
      <c r="Z75" s="1">
        <f t="shared" si="124"/>
        <v>13182.567385564091</v>
      </c>
      <c r="AA75" s="1">
        <f t="shared" si="125"/>
        <v>865209.45093798265</v>
      </c>
      <c r="AB75" s="1">
        <f t="shared" si="126"/>
        <v>443732.5164504624</v>
      </c>
      <c r="AC75" s="1">
        <f t="shared" si="127"/>
        <v>247223.63460108763</v>
      </c>
      <c r="AD75" s="1">
        <f t="shared" si="128"/>
        <v>1054605.3908451265</v>
      </c>
      <c r="AE75" s="1">
        <f t="shared" si="129"/>
        <v>496890.08791140886</v>
      </c>
      <c r="AF75" s="1">
        <f t="shared" si="130"/>
        <v>154418.9439789941</v>
      </c>
    </row>
    <row r="76" spans="1:32" x14ac:dyDescent="0.2">
      <c r="A76" s="23"/>
      <c r="B76" s="12" t="s">
        <v>35</v>
      </c>
      <c r="C76" s="13">
        <v>9</v>
      </c>
      <c r="D76" s="13">
        <v>3</v>
      </c>
      <c r="E76" s="13">
        <v>2015</v>
      </c>
      <c r="F76" s="16">
        <v>54.4</v>
      </c>
      <c r="G76" s="16">
        <v>51.4</v>
      </c>
      <c r="H76" s="16">
        <v>55.4</v>
      </c>
      <c r="I76" s="16">
        <v>51.9</v>
      </c>
      <c r="J76" s="16">
        <v>45.1</v>
      </c>
      <c r="K76" s="16">
        <v>46.9</v>
      </c>
      <c r="L76" s="18">
        <v>33.799999999999997</v>
      </c>
      <c r="M76" s="18">
        <v>42.7</v>
      </c>
      <c r="N76" s="9">
        <f t="shared" si="113"/>
        <v>53.193206875660024</v>
      </c>
      <c r="O76" s="9">
        <f t="shared" si="114"/>
        <v>52.183359372462988</v>
      </c>
      <c r="P76" s="5"/>
      <c r="Q76" s="1">
        <f t="shared" si="115"/>
        <v>275422.87033381651</v>
      </c>
      <c r="R76" s="1">
        <f t="shared" si="116"/>
        <v>138038.42646028858</v>
      </c>
      <c r="S76" s="1">
        <f t="shared" si="117"/>
        <v>9</v>
      </c>
      <c r="T76" s="1">
        <f t="shared" si="118"/>
        <v>9</v>
      </c>
      <c r="U76" s="1">
        <f t="shared" si="119"/>
        <v>346736.85045253241</v>
      </c>
      <c r="V76" s="1">
        <f t="shared" si="120"/>
        <v>154881.66189124816</v>
      </c>
      <c r="W76" s="1">
        <f t="shared" si="121"/>
        <v>32359.365692962871</v>
      </c>
      <c r="X76" s="1">
        <f t="shared" si="122"/>
        <v>48977.881936844598</v>
      </c>
      <c r="Y76" s="1">
        <f t="shared" si="123"/>
        <v>2398.8329190194918</v>
      </c>
      <c r="Z76" s="1">
        <f t="shared" si="124"/>
        <v>18620.871366628708</v>
      </c>
      <c r="AA76" s="1">
        <f t="shared" si="125"/>
        <v>306987.89768422628</v>
      </c>
      <c r="AB76" s="1">
        <f t="shared" si="126"/>
        <v>464644.98567374446</v>
      </c>
      <c r="AC76" s="1">
        <f t="shared" si="127"/>
        <v>191906.63352155939</v>
      </c>
      <c r="AD76" s="1">
        <f t="shared" si="128"/>
        <v>1489669.7093302982</v>
      </c>
      <c r="AE76" s="1">
        <f t="shared" si="129"/>
        <v>208603.0661286964</v>
      </c>
      <c r="AF76" s="1">
        <f t="shared" si="130"/>
        <v>165324.01248292829</v>
      </c>
    </row>
    <row r="77" spans="1:32" x14ac:dyDescent="0.2">
      <c r="A77" s="23"/>
      <c r="B77" s="12" t="s">
        <v>29</v>
      </c>
      <c r="C77" s="13">
        <v>10</v>
      </c>
      <c r="D77" s="13">
        <v>3</v>
      </c>
      <c r="E77" s="13">
        <v>2015</v>
      </c>
      <c r="F77" s="16">
        <v>54.4</v>
      </c>
      <c r="G77" s="16">
        <v>51.1</v>
      </c>
      <c r="H77" s="16">
        <v>54.9</v>
      </c>
      <c r="I77" s="16">
        <v>51.4</v>
      </c>
      <c r="J77" s="16">
        <v>53</v>
      </c>
      <c r="K77" s="16">
        <v>48</v>
      </c>
      <c r="L77" s="18">
        <v>31.9</v>
      </c>
      <c r="M77" s="18">
        <v>43</v>
      </c>
      <c r="N77" s="9">
        <f t="shared" si="113"/>
        <v>54.004056824808742</v>
      </c>
      <c r="O77" s="9">
        <f t="shared" si="114"/>
        <v>52.206841587433111</v>
      </c>
      <c r="P77" s="5"/>
      <c r="Q77" s="1">
        <f t="shared" si="115"/>
        <v>275422.87033381651</v>
      </c>
      <c r="R77" s="1">
        <f t="shared" si="116"/>
        <v>128824.95516931375</v>
      </c>
      <c r="S77" s="1">
        <f t="shared" si="117"/>
        <v>10</v>
      </c>
      <c r="T77" s="1">
        <f t="shared" si="118"/>
        <v>10</v>
      </c>
      <c r="U77" s="1">
        <f t="shared" si="119"/>
        <v>309029.54325135931</v>
      </c>
      <c r="V77" s="1">
        <f t="shared" si="120"/>
        <v>138038.42646028858</v>
      </c>
      <c r="W77" s="1">
        <f t="shared" si="121"/>
        <v>199526.23149688813</v>
      </c>
      <c r="X77" s="1">
        <f t="shared" si="122"/>
        <v>63095.734448019342</v>
      </c>
      <c r="Y77" s="1">
        <f t="shared" si="123"/>
        <v>1548.8166189124822</v>
      </c>
      <c r="Z77" s="1">
        <f t="shared" si="124"/>
        <v>19952.623149688792</v>
      </c>
      <c r="AA77" s="1">
        <f t="shared" si="125"/>
        <v>1892872.0334405825</v>
      </c>
      <c r="AB77" s="1">
        <f t="shared" si="126"/>
        <v>598578.69449066441</v>
      </c>
      <c r="AC77" s="1">
        <f t="shared" si="127"/>
        <v>123905.32951299839</v>
      </c>
      <c r="AD77" s="1">
        <f t="shared" si="128"/>
        <v>1596209.851975105</v>
      </c>
      <c r="AE77" s="1">
        <f t="shared" si="129"/>
        <v>251423.39271755225</v>
      </c>
      <c r="AF77" s="1">
        <f t="shared" si="130"/>
        <v>166220.33710206364</v>
      </c>
    </row>
    <row r="78" spans="1:32" x14ac:dyDescent="0.2">
      <c r="A78" s="23"/>
      <c r="B78" s="12" t="s">
        <v>30</v>
      </c>
      <c r="C78" s="13">
        <v>11</v>
      </c>
      <c r="D78" s="13">
        <v>3</v>
      </c>
      <c r="E78" s="13">
        <v>2015</v>
      </c>
      <c r="F78" s="16">
        <v>53.9</v>
      </c>
      <c r="G78" s="16">
        <v>51.3</v>
      </c>
      <c r="H78" s="16">
        <v>54.8</v>
      </c>
      <c r="I78" s="16">
        <v>51.9</v>
      </c>
      <c r="J78" s="16">
        <v>49</v>
      </c>
      <c r="K78" s="16">
        <v>46.9</v>
      </c>
      <c r="L78" s="18">
        <v>24.9</v>
      </c>
      <c r="M78" s="18">
        <v>41.4</v>
      </c>
      <c r="N78" s="9">
        <f t="shared" si="113"/>
        <v>52.922768927513516</v>
      </c>
      <c r="O78" s="9">
        <f t="shared" si="114"/>
        <v>51.739645319760015</v>
      </c>
      <c r="P78" s="5"/>
      <c r="Q78" s="1">
        <f t="shared" si="115"/>
        <v>245470.89156850305</v>
      </c>
      <c r="R78" s="1">
        <f t="shared" si="116"/>
        <v>134896.28825916545</v>
      </c>
      <c r="S78" s="1">
        <f t="shared" si="117"/>
        <v>11</v>
      </c>
      <c r="T78" s="1">
        <f t="shared" si="118"/>
        <v>11</v>
      </c>
      <c r="U78" s="1">
        <f t="shared" si="119"/>
        <v>301995.1720402019</v>
      </c>
      <c r="V78" s="1">
        <f t="shared" si="120"/>
        <v>154881.66189124816</v>
      </c>
      <c r="W78" s="1">
        <f t="shared" si="121"/>
        <v>79432.823472428237</v>
      </c>
      <c r="X78" s="1">
        <f t="shared" si="122"/>
        <v>48977.881936844598</v>
      </c>
      <c r="Y78" s="1">
        <f t="shared" si="123"/>
        <v>309.02954325135909</v>
      </c>
      <c r="Z78" s="1">
        <f t="shared" si="124"/>
        <v>13803.842646028841</v>
      </c>
      <c r="AA78" s="1">
        <f t="shared" si="125"/>
        <v>753565.92945287528</v>
      </c>
      <c r="AB78" s="1">
        <f t="shared" si="126"/>
        <v>464644.98567374446</v>
      </c>
      <c r="AC78" s="1">
        <f t="shared" si="127"/>
        <v>24722.363460108736</v>
      </c>
      <c r="AD78" s="1">
        <f t="shared" si="128"/>
        <v>1104307.4116823087</v>
      </c>
      <c r="AE78" s="1">
        <f t="shared" si="129"/>
        <v>196009.39705981742</v>
      </c>
      <c r="AF78" s="1">
        <f t="shared" si="130"/>
        <v>149267.25008092847</v>
      </c>
    </row>
    <row r="79" spans="1:32" x14ac:dyDescent="0.2">
      <c r="A79" s="23"/>
      <c r="B79" s="12" t="s">
        <v>31</v>
      </c>
      <c r="C79" s="13">
        <v>12</v>
      </c>
      <c r="D79" s="13">
        <v>3</v>
      </c>
      <c r="E79" s="13">
        <v>2015</v>
      </c>
      <c r="F79" s="16">
        <v>54.9</v>
      </c>
      <c r="G79" s="16">
        <v>51.1</v>
      </c>
      <c r="H79" s="16">
        <v>55.9</v>
      </c>
      <c r="I79" s="16">
        <v>51.7</v>
      </c>
      <c r="J79" s="16">
        <v>45.7</v>
      </c>
      <c r="K79" s="16">
        <v>45.5</v>
      </c>
      <c r="L79" s="18">
        <v>39.1</v>
      </c>
      <c r="M79" s="18">
        <v>41.9</v>
      </c>
      <c r="N79" s="9">
        <f t="shared" si="113"/>
        <v>54.02284355332786</v>
      </c>
      <c r="O79" s="9">
        <f t="shared" si="114"/>
        <v>51.63670603769166</v>
      </c>
      <c r="P79" s="5"/>
      <c r="Q79" s="1">
        <f t="shared" si="115"/>
        <v>309029.54325135931</v>
      </c>
      <c r="R79" s="1">
        <f t="shared" si="116"/>
        <v>128824.95516931375</v>
      </c>
      <c r="S79" s="1">
        <f t="shared" si="117"/>
        <v>12</v>
      </c>
      <c r="T79" s="1">
        <f t="shared" si="118"/>
        <v>12</v>
      </c>
      <c r="U79" s="1">
        <f t="shared" si="119"/>
        <v>389045.14499428123</v>
      </c>
      <c r="V79" s="1">
        <f t="shared" si="120"/>
        <v>147910.83881682079</v>
      </c>
      <c r="W79" s="1">
        <f t="shared" si="121"/>
        <v>37153.522909717351</v>
      </c>
      <c r="X79" s="1">
        <f t="shared" si="122"/>
        <v>35481.33892335758</v>
      </c>
      <c r="Y79" s="1">
        <f t="shared" si="123"/>
        <v>8128.3051616410066</v>
      </c>
      <c r="Z79" s="1">
        <f t="shared" si="124"/>
        <v>15488.166189124799</v>
      </c>
      <c r="AA79" s="1">
        <f t="shared" si="125"/>
        <v>352469.26648185932</v>
      </c>
      <c r="AB79" s="1">
        <f t="shared" si="126"/>
        <v>336605.53629058955</v>
      </c>
      <c r="AC79" s="1">
        <f t="shared" si="127"/>
        <v>650264.41293128009</v>
      </c>
      <c r="AD79" s="1">
        <f t="shared" si="128"/>
        <v>1239053.2951299853</v>
      </c>
      <c r="AE79" s="1">
        <f t="shared" si="129"/>
        <v>252513.35684745014</v>
      </c>
      <c r="AF79" s="1">
        <f t="shared" si="130"/>
        <v>145770.82233496851</v>
      </c>
    </row>
    <row r="80" spans="1:32" x14ac:dyDescent="0.2">
      <c r="A80" s="23"/>
      <c r="B80" s="12" t="s">
        <v>32</v>
      </c>
      <c r="C80" s="13">
        <v>13</v>
      </c>
      <c r="D80" s="13">
        <v>3</v>
      </c>
      <c r="E80" s="13">
        <v>2015</v>
      </c>
      <c r="F80" s="16">
        <v>55.3</v>
      </c>
      <c r="G80" s="16">
        <v>51</v>
      </c>
      <c r="H80" s="16">
        <v>56</v>
      </c>
      <c r="I80" s="16">
        <v>51.4</v>
      </c>
      <c r="J80" s="16">
        <v>52.2</v>
      </c>
      <c r="K80" s="16">
        <v>48.4</v>
      </c>
      <c r="L80" s="18">
        <v>37.200000000000003</v>
      </c>
      <c r="M80" s="18">
        <v>41.7</v>
      </c>
      <c r="N80" s="9">
        <f t="shared" si="113"/>
        <v>54.752874141758838</v>
      </c>
      <c r="O80" s="9">
        <f t="shared" si="114"/>
        <v>51.801873936714848</v>
      </c>
      <c r="P80" s="5"/>
      <c r="Q80" s="1">
        <f t="shared" si="115"/>
        <v>338844.15613920271</v>
      </c>
      <c r="R80" s="1">
        <f t="shared" si="116"/>
        <v>125892.54117941685</v>
      </c>
      <c r="S80" s="1">
        <f t="shared" si="117"/>
        <v>13</v>
      </c>
      <c r="T80" s="1">
        <f t="shared" si="118"/>
        <v>13</v>
      </c>
      <c r="U80" s="1">
        <f t="shared" si="119"/>
        <v>398107.17055349716</v>
      </c>
      <c r="V80" s="1">
        <f t="shared" si="120"/>
        <v>138038.42646028858</v>
      </c>
      <c r="W80" s="1">
        <f t="shared" si="121"/>
        <v>165958.69074375663</v>
      </c>
      <c r="X80" s="1">
        <f t="shared" si="122"/>
        <v>69183.097091893651</v>
      </c>
      <c r="Y80" s="1">
        <f t="shared" si="123"/>
        <v>5248.0746024977352</v>
      </c>
      <c r="Z80" s="1">
        <f t="shared" si="124"/>
        <v>14791.083881682089</v>
      </c>
      <c r="AA80" s="1">
        <f t="shared" si="125"/>
        <v>1574422.3807493215</v>
      </c>
      <c r="AB80" s="1">
        <f t="shared" si="126"/>
        <v>656328.4871848661</v>
      </c>
      <c r="AC80" s="1">
        <f t="shared" si="127"/>
        <v>419845.96819981927</v>
      </c>
      <c r="AD80" s="1">
        <f t="shared" si="128"/>
        <v>1183286.7105345663</v>
      </c>
      <c r="AE80" s="1">
        <f t="shared" si="129"/>
        <v>298735.89858935867</v>
      </c>
      <c r="AF80" s="1">
        <f t="shared" si="130"/>
        <v>151421.44757096609</v>
      </c>
    </row>
    <row r="81" spans="1:36" x14ac:dyDescent="0.2">
      <c r="A81" s="23"/>
      <c r="B81" s="12" t="s">
        <v>33</v>
      </c>
      <c r="C81" s="13">
        <v>14</v>
      </c>
      <c r="D81" s="13">
        <v>3</v>
      </c>
      <c r="E81" s="13">
        <v>2015</v>
      </c>
      <c r="F81" s="16">
        <v>60.5</v>
      </c>
      <c r="G81" s="16">
        <v>53.1</v>
      </c>
      <c r="H81" s="16">
        <v>61.4</v>
      </c>
      <c r="I81" s="16">
        <v>53.8</v>
      </c>
      <c r="J81" s="24">
        <v>56</v>
      </c>
      <c r="K81" s="16">
        <v>49.1</v>
      </c>
      <c r="L81" s="18">
        <v>24.2</v>
      </c>
      <c r="M81" s="18">
        <v>41</v>
      </c>
      <c r="N81" s="9">
        <f t="shared" si="113"/>
        <v>59.571045053549192</v>
      </c>
      <c r="O81" s="9">
        <f t="shared" si="114"/>
        <v>53.096959682550313</v>
      </c>
      <c r="P81" s="5"/>
      <c r="Q81" s="1">
        <f t="shared" si="115"/>
        <v>1122018.4543019643</v>
      </c>
      <c r="R81" s="1">
        <f t="shared" si="116"/>
        <v>204173.79446695346</v>
      </c>
      <c r="S81" s="1">
        <f t="shared" si="117"/>
        <v>14</v>
      </c>
      <c r="T81" s="1">
        <f t="shared" si="118"/>
        <v>14</v>
      </c>
      <c r="U81" s="1">
        <f t="shared" si="119"/>
        <v>1380384.2646028849</v>
      </c>
      <c r="V81" s="1">
        <f t="shared" si="120"/>
        <v>239883.29190194907</v>
      </c>
      <c r="W81" s="1">
        <f t="shared" si="121"/>
        <v>398107.17055349716</v>
      </c>
      <c r="X81" s="1">
        <f t="shared" si="122"/>
        <v>81283.051616410012</v>
      </c>
      <c r="Y81" s="1">
        <f t="shared" si="123"/>
        <v>263.02679918953817</v>
      </c>
      <c r="Z81" s="1">
        <f t="shared" si="124"/>
        <v>12589.254117941671</v>
      </c>
      <c r="AA81" s="1">
        <f t="shared" si="125"/>
        <v>3776776.2353825029</v>
      </c>
      <c r="AB81" s="1">
        <f t="shared" si="126"/>
        <v>771118.73483066028</v>
      </c>
      <c r="AC81" s="1">
        <f t="shared" si="127"/>
        <v>21042.143935163098</v>
      </c>
      <c r="AD81" s="1">
        <f t="shared" si="128"/>
        <v>1007140.3294353348</v>
      </c>
      <c r="AE81" s="1">
        <f t="shared" si="129"/>
        <v>905950.57579813362</v>
      </c>
      <c r="AF81" s="1">
        <f t="shared" si="130"/>
        <v>204030.91079130556</v>
      </c>
    </row>
    <row r="82" spans="1:36" x14ac:dyDescent="0.2">
      <c r="A82" s="23"/>
      <c r="B82" s="12" t="s">
        <v>34</v>
      </c>
      <c r="C82" s="13">
        <v>15</v>
      </c>
      <c r="D82" s="13">
        <v>3</v>
      </c>
      <c r="E82" s="13">
        <v>2015</v>
      </c>
      <c r="F82" s="16">
        <v>57.7</v>
      </c>
      <c r="G82" s="16">
        <v>53.1</v>
      </c>
      <c r="H82" s="16">
        <v>58.7</v>
      </c>
      <c r="I82" s="16">
        <v>53.3</v>
      </c>
      <c r="J82" s="16">
        <v>50.7</v>
      </c>
      <c r="K82" s="16">
        <v>49.4</v>
      </c>
      <c r="L82" s="18">
        <v>32.799999999999997</v>
      </c>
      <c r="M82" s="18">
        <v>46.6</v>
      </c>
      <c r="N82" s="9">
        <f t="shared" si="113"/>
        <v>56.573776154221271</v>
      </c>
      <c r="O82" s="9">
        <f t="shared" si="114"/>
        <v>54.808644293208076</v>
      </c>
      <c r="P82" s="5"/>
      <c r="Q82" s="1">
        <f t="shared" si="115"/>
        <v>588843.65535558993</v>
      </c>
      <c r="R82" s="1">
        <f t="shared" si="116"/>
        <v>204173.79446695346</v>
      </c>
      <c r="S82" s="1">
        <f t="shared" si="117"/>
        <v>15</v>
      </c>
      <c r="T82" s="1">
        <f t="shared" si="118"/>
        <v>15</v>
      </c>
      <c r="U82" s="1">
        <f t="shared" si="119"/>
        <v>741310.24130091805</v>
      </c>
      <c r="V82" s="1">
        <f t="shared" si="120"/>
        <v>213796.20895022334</v>
      </c>
      <c r="W82" s="1">
        <f t="shared" si="121"/>
        <v>117489.75549395311</v>
      </c>
      <c r="X82" s="1">
        <f t="shared" si="122"/>
        <v>87096.358995608127</v>
      </c>
      <c r="Y82" s="1">
        <f t="shared" si="123"/>
        <v>1905.4607179632485</v>
      </c>
      <c r="Z82" s="1">
        <f t="shared" si="124"/>
        <v>45708.818961487581</v>
      </c>
      <c r="AA82" s="1">
        <f t="shared" si="125"/>
        <v>1114605.6872915197</v>
      </c>
      <c r="AB82" s="1">
        <f t="shared" si="126"/>
        <v>826268.61100144952</v>
      </c>
      <c r="AC82" s="1">
        <f t="shared" si="127"/>
        <v>152436.85743705978</v>
      </c>
      <c r="AD82" s="1">
        <f t="shared" si="128"/>
        <v>3656705.5169190038</v>
      </c>
      <c r="AE82" s="1">
        <f t="shared" si="129"/>
        <v>454336.4867350221</v>
      </c>
      <c r="AF82" s="1">
        <f t="shared" si="130"/>
        <v>302596.86851139</v>
      </c>
    </row>
    <row r="83" spans="1:36" x14ac:dyDescent="0.2">
      <c r="A83" s="23"/>
      <c r="B83" s="12" t="s">
        <v>35</v>
      </c>
      <c r="C83" s="13">
        <v>16</v>
      </c>
      <c r="D83" s="13">
        <v>3</v>
      </c>
      <c r="E83" s="13">
        <v>2015</v>
      </c>
      <c r="F83" s="16">
        <v>54</v>
      </c>
      <c r="G83" s="16">
        <v>51.9</v>
      </c>
      <c r="H83" s="16">
        <v>54.8</v>
      </c>
      <c r="I83" s="16">
        <v>51.6</v>
      </c>
      <c r="J83" s="16">
        <v>50.4</v>
      </c>
      <c r="K83" s="16">
        <v>50.2</v>
      </c>
      <c r="L83" s="18">
        <v>30.1</v>
      </c>
      <c r="M83" s="18">
        <v>46.7</v>
      </c>
      <c r="N83" s="9">
        <f t="shared" ref="N83:O85" si="131">10*LOG10((1/24)*(13*U83+AA83+AC83))</f>
        <v>53.229090704382607</v>
      </c>
      <c r="O83" s="9">
        <f t="shared" si="131"/>
        <v>54.402756805546517</v>
      </c>
      <c r="P83" s="5"/>
      <c r="Q83" s="1">
        <f t="shared" si="115"/>
        <v>251188.64315095844</v>
      </c>
      <c r="R83" s="1">
        <f t="shared" si="116"/>
        <v>154881.66189124816</v>
      </c>
      <c r="S83" s="1">
        <f t="shared" si="117"/>
        <v>16</v>
      </c>
      <c r="T83" s="1">
        <f t="shared" si="118"/>
        <v>16</v>
      </c>
      <c r="U83" s="1">
        <f t="shared" si="119"/>
        <v>301995.1720402019</v>
      </c>
      <c r="V83" s="1">
        <f t="shared" si="120"/>
        <v>144543.97707459307</v>
      </c>
      <c r="W83" s="1">
        <f t="shared" si="121"/>
        <v>109647.81961431868</v>
      </c>
      <c r="X83" s="1">
        <f t="shared" si="122"/>
        <v>104712.85480509014</v>
      </c>
      <c r="Y83" s="1">
        <f t="shared" si="123"/>
        <v>1023.2929922807556</v>
      </c>
      <c r="Z83" s="1">
        <f t="shared" si="124"/>
        <v>46773.514128719893</v>
      </c>
      <c r="AA83" s="1">
        <f t="shared" si="125"/>
        <v>1040210.5513575972</v>
      </c>
      <c r="AB83" s="1">
        <f t="shared" si="126"/>
        <v>993393.36444777553</v>
      </c>
      <c r="AC83" s="1">
        <f t="shared" si="127"/>
        <v>81863.43938246039</v>
      </c>
      <c r="AD83" s="1">
        <f t="shared" si="128"/>
        <v>3741881.1302975891</v>
      </c>
      <c r="AE83" s="1">
        <f t="shared" si="129"/>
        <v>210333.80113594525</v>
      </c>
      <c r="AF83" s="1">
        <f t="shared" si="130"/>
        <v>275597.75819646148</v>
      </c>
    </row>
    <row r="84" spans="1:36" x14ac:dyDescent="0.2">
      <c r="A84" s="23"/>
      <c r="B84" s="12" t="s">
        <v>29</v>
      </c>
      <c r="C84" s="13">
        <v>17</v>
      </c>
      <c r="D84" s="13">
        <v>3</v>
      </c>
      <c r="E84" s="13">
        <v>2015</v>
      </c>
      <c r="F84" s="16">
        <v>55.4</v>
      </c>
      <c r="G84" s="16">
        <v>51.6</v>
      </c>
      <c r="H84" s="16">
        <v>54.8</v>
      </c>
      <c r="I84" s="16">
        <v>52.2</v>
      </c>
      <c r="J84" s="16">
        <v>58.1</v>
      </c>
      <c r="K84" s="16">
        <v>44.8</v>
      </c>
      <c r="L84" s="18">
        <v>34.9</v>
      </c>
      <c r="M84" s="18">
        <v>43.1</v>
      </c>
      <c r="N84" s="9">
        <f t="shared" si="131"/>
        <v>56.32557447819886</v>
      </c>
      <c r="O84" s="9">
        <f t="shared" si="131"/>
        <v>52.301668695678181</v>
      </c>
      <c r="P84" s="7"/>
      <c r="Q84" s="1">
        <f t="shared" si="115"/>
        <v>346736.85045253241</v>
      </c>
      <c r="R84" s="1">
        <f t="shared" si="116"/>
        <v>144543.97707459307</v>
      </c>
      <c r="S84" s="1">
        <f t="shared" si="117"/>
        <v>17</v>
      </c>
      <c r="T84" s="1">
        <f t="shared" si="118"/>
        <v>17</v>
      </c>
      <c r="U84" s="1">
        <f t="shared" si="119"/>
        <v>301995.1720402019</v>
      </c>
      <c r="V84" s="1">
        <f t="shared" si="120"/>
        <v>165958.69074375663</v>
      </c>
      <c r="W84" s="1">
        <f t="shared" si="121"/>
        <v>645654.22903465747</v>
      </c>
      <c r="X84" s="1">
        <f t="shared" si="122"/>
        <v>30199.517204020158</v>
      </c>
      <c r="Y84" s="1">
        <f t="shared" si="123"/>
        <v>3090.295432513592</v>
      </c>
      <c r="Z84" s="1">
        <f t="shared" si="124"/>
        <v>20417.379446695322</v>
      </c>
      <c r="AA84" s="1">
        <f t="shared" si="125"/>
        <v>6125213.8340085996</v>
      </c>
      <c r="AB84" s="1">
        <f t="shared" si="126"/>
        <v>286497.7758064309</v>
      </c>
      <c r="AC84" s="1">
        <f t="shared" si="127"/>
        <v>247223.63460108763</v>
      </c>
      <c r="AD84" s="1">
        <f t="shared" si="128"/>
        <v>1633390.3557356277</v>
      </c>
      <c r="AE84" s="1">
        <f t="shared" si="129"/>
        <v>429098.94604717969</v>
      </c>
      <c r="AF84" s="1">
        <f t="shared" si="130"/>
        <v>169889.62963378732</v>
      </c>
    </row>
    <row r="85" spans="1:36" x14ac:dyDescent="0.2">
      <c r="A85" s="23"/>
      <c r="B85" s="12" t="s">
        <v>30</v>
      </c>
      <c r="C85" s="13">
        <v>18</v>
      </c>
      <c r="D85" s="13">
        <v>3</v>
      </c>
      <c r="E85" s="13">
        <v>2015</v>
      </c>
      <c r="F85" s="16">
        <v>54.2</v>
      </c>
      <c r="G85" s="16">
        <v>51.3</v>
      </c>
      <c r="H85" s="16">
        <v>55</v>
      </c>
      <c r="I85" s="16">
        <v>51.8</v>
      </c>
      <c r="J85" s="16">
        <v>51.1</v>
      </c>
      <c r="K85" s="16">
        <v>46.9</v>
      </c>
      <c r="L85" s="18">
        <v>25.8</v>
      </c>
      <c r="M85" s="18">
        <v>42.3</v>
      </c>
      <c r="N85" s="9">
        <f t="shared" si="131"/>
        <v>53.492384151841925</v>
      </c>
      <c r="O85" s="9">
        <f t="shared" si="131"/>
        <v>51.985275959696168</v>
      </c>
      <c r="P85" s="7"/>
      <c r="Q85" s="1">
        <f t="shared" si="115"/>
        <v>263026.79918953858</v>
      </c>
      <c r="R85" s="1">
        <f t="shared" si="116"/>
        <v>134896.28825916545</v>
      </c>
      <c r="S85" s="1">
        <f t="shared" si="117"/>
        <v>18</v>
      </c>
      <c r="T85" s="1">
        <f t="shared" si="118"/>
        <v>18</v>
      </c>
      <c r="U85" s="1">
        <f t="shared" si="119"/>
        <v>316227.7660168382</v>
      </c>
      <c r="V85" s="1">
        <f t="shared" si="120"/>
        <v>151356.12484362084</v>
      </c>
      <c r="W85" s="1">
        <f t="shared" si="121"/>
        <v>128824.95516931375</v>
      </c>
      <c r="X85" s="1">
        <f t="shared" si="122"/>
        <v>48977.881936844598</v>
      </c>
      <c r="Y85" s="1">
        <f t="shared" si="123"/>
        <v>380.18939632056163</v>
      </c>
      <c r="Z85" s="1">
        <f t="shared" si="124"/>
        <v>16982.436524617453</v>
      </c>
      <c r="AA85" s="1">
        <f t="shared" si="125"/>
        <v>1222140.8334123399</v>
      </c>
      <c r="AB85" s="1">
        <f t="shared" si="126"/>
        <v>464644.98567374446</v>
      </c>
      <c r="AC85" s="1">
        <f t="shared" si="127"/>
        <v>30415.151705644883</v>
      </c>
      <c r="AD85" s="1">
        <f t="shared" si="128"/>
        <v>1358594.9219693951</v>
      </c>
      <c r="AE85" s="1">
        <f t="shared" si="129"/>
        <v>223479.87263903732</v>
      </c>
      <c r="AF85" s="1">
        <f t="shared" si="130"/>
        <v>157952.89710875865</v>
      </c>
    </row>
    <row r="86" spans="1:36" x14ac:dyDescent="0.2">
      <c r="A86" s="23"/>
      <c r="B86" s="12" t="s">
        <v>31</v>
      </c>
      <c r="C86" s="13">
        <v>19</v>
      </c>
      <c r="D86" s="13">
        <v>3</v>
      </c>
      <c r="E86" s="13">
        <v>2015</v>
      </c>
      <c r="F86" s="16">
        <v>55.7</v>
      </c>
      <c r="G86" s="16">
        <v>51.3</v>
      </c>
      <c r="H86" s="16">
        <v>56.6</v>
      </c>
      <c r="I86" s="16">
        <v>51.6</v>
      </c>
      <c r="J86" s="16">
        <v>51</v>
      </c>
      <c r="K86" s="16">
        <v>48.9</v>
      </c>
      <c r="L86" s="18">
        <v>32.6</v>
      </c>
      <c r="M86" s="18">
        <v>42.1</v>
      </c>
      <c r="N86" s="9">
        <f t="shared" ref="N86:N97" si="132">10*LOG10((1/24)*(13*U86+AA86+AC86))</f>
        <v>54.820420597184295</v>
      </c>
      <c r="O86" s="9">
        <f t="shared" ref="O86:O97" si="133">10*LOG10((1/24)*(13*V86+AB86+AD86))</f>
        <v>52.122911094183024</v>
      </c>
      <c r="P86" s="7"/>
      <c r="Q86" s="1">
        <f t="shared" si="115"/>
        <v>371535.2290971732</v>
      </c>
      <c r="R86" s="1">
        <f t="shared" si="116"/>
        <v>134896.28825916545</v>
      </c>
      <c r="S86" s="1">
        <f t="shared" si="117"/>
        <v>19</v>
      </c>
      <c r="T86" s="1">
        <f t="shared" si="118"/>
        <v>19</v>
      </c>
      <c r="U86" s="1">
        <f t="shared" si="119"/>
        <v>457088.18961487547</v>
      </c>
      <c r="V86" s="1">
        <f t="shared" si="120"/>
        <v>144543.97707459307</v>
      </c>
      <c r="W86" s="1">
        <f t="shared" si="121"/>
        <v>125892.54117941685</v>
      </c>
      <c r="X86" s="1">
        <f t="shared" si="122"/>
        <v>77624.711662869129</v>
      </c>
      <c r="Y86" s="1">
        <f t="shared" si="123"/>
        <v>1819.7008586099851</v>
      </c>
      <c r="Z86" s="1">
        <f t="shared" si="124"/>
        <v>16218.100973589309</v>
      </c>
      <c r="AA86" s="1">
        <f t="shared" si="125"/>
        <v>1194321.5116604916</v>
      </c>
      <c r="AB86" s="1">
        <f t="shared" si="126"/>
        <v>736412.6747055091</v>
      </c>
      <c r="AC86" s="1">
        <f t="shared" si="127"/>
        <v>145576.0686887987</v>
      </c>
      <c r="AD86" s="1">
        <f t="shared" si="128"/>
        <v>1297448.0778871463</v>
      </c>
      <c r="AE86" s="1">
        <f t="shared" si="129"/>
        <v>303418.50188927847</v>
      </c>
      <c r="AF86" s="1">
        <f t="shared" si="130"/>
        <v>163038.85227343204</v>
      </c>
    </row>
    <row r="87" spans="1:36" x14ac:dyDescent="0.2">
      <c r="A87" s="23"/>
      <c r="B87" s="12" t="s">
        <v>32</v>
      </c>
      <c r="C87" s="13">
        <v>20</v>
      </c>
      <c r="D87" s="13">
        <v>3</v>
      </c>
      <c r="E87" s="13">
        <v>2015</v>
      </c>
      <c r="F87" s="16">
        <v>55.7</v>
      </c>
      <c r="G87" s="16">
        <v>50.9</v>
      </c>
      <c r="H87" s="16">
        <v>56.6</v>
      </c>
      <c r="I87" s="16">
        <v>51.2</v>
      </c>
      <c r="J87" s="16">
        <v>49.7</v>
      </c>
      <c r="K87" s="16">
        <v>46.5</v>
      </c>
      <c r="L87" s="18">
        <v>38.200000000000003</v>
      </c>
      <c r="M87" s="18">
        <v>44.2</v>
      </c>
      <c r="N87" s="9">
        <f t="shared" si="132"/>
        <v>54.864342568575275</v>
      </c>
      <c r="O87" s="9">
        <f t="shared" si="133"/>
        <v>52.473296716663604</v>
      </c>
      <c r="P87" s="7"/>
      <c r="Q87" s="1">
        <f t="shared" si="115"/>
        <v>371535.2290971732</v>
      </c>
      <c r="R87" s="1">
        <f t="shared" si="116"/>
        <v>123026.87708123829</v>
      </c>
      <c r="S87" s="1">
        <f t="shared" si="117"/>
        <v>20</v>
      </c>
      <c r="T87" s="1">
        <f t="shared" si="118"/>
        <v>20</v>
      </c>
      <c r="U87" s="1">
        <f t="shared" si="119"/>
        <v>457088.18961487547</v>
      </c>
      <c r="V87" s="1">
        <f t="shared" si="120"/>
        <v>131825.67385564081</v>
      </c>
      <c r="W87" s="1">
        <f t="shared" si="121"/>
        <v>93325.430079699319</v>
      </c>
      <c r="X87" s="1">
        <f t="shared" si="122"/>
        <v>44668.359215096389</v>
      </c>
      <c r="Y87" s="1">
        <f t="shared" si="123"/>
        <v>6606.9344800759654</v>
      </c>
      <c r="Z87" s="1">
        <f t="shared" si="124"/>
        <v>26302.679918953829</v>
      </c>
      <c r="AA87" s="1">
        <f t="shared" si="125"/>
        <v>885362.7679999182</v>
      </c>
      <c r="AB87" s="1">
        <f t="shared" si="126"/>
        <v>423761.26338682731</v>
      </c>
      <c r="AC87" s="1">
        <f t="shared" si="127"/>
        <v>528554.75840607786</v>
      </c>
      <c r="AD87" s="1">
        <f t="shared" si="128"/>
        <v>2104214.3935163086</v>
      </c>
      <c r="AE87" s="1">
        <f t="shared" si="129"/>
        <v>306502.66630830761</v>
      </c>
      <c r="AF87" s="1">
        <f t="shared" si="130"/>
        <v>176737.89237610271</v>
      </c>
    </row>
    <row r="88" spans="1:36" x14ac:dyDescent="0.2">
      <c r="A88" s="23"/>
      <c r="B88" s="12" t="s">
        <v>33</v>
      </c>
      <c r="C88" s="13">
        <v>21</v>
      </c>
      <c r="D88" s="13">
        <v>3</v>
      </c>
      <c r="E88" s="13">
        <v>2015</v>
      </c>
      <c r="F88" s="16">
        <v>61.8</v>
      </c>
      <c r="G88" s="16">
        <v>54.8</v>
      </c>
      <c r="H88" s="16">
        <v>62.8</v>
      </c>
      <c r="I88" s="16">
        <v>55.2</v>
      </c>
      <c r="J88" s="16">
        <v>56.1</v>
      </c>
      <c r="K88" s="16">
        <v>51.9</v>
      </c>
      <c r="L88" s="18">
        <v>33.799999999999997</v>
      </c>
      <c r="M88" s="18">
        <v>45.9</v>
      </c>
      <c r="N88" s="9">
        <f t="shared" si="132"/>
        <v>60.795979178669256</v>
      </c>
      <c r="O88" s="9">
        <f t="shared" si="133"/>
        <v>55.685147237462061</v>
      </c>
      <c r="P88" s="7"/>
      <c r="Q88" s="1">
        <f t="shared" si="115"/>
        <v>1513561.2484362102</v>
      </c>
      <c r="R88" s="1">
        <f t="shared" si="116"/>
        <v>301995.1720402019</v>
      </c>
      <c r="S88" s="1">
        <f t="shared" si="117"/>
        <v>21</v>
      </c>
      <c r="T88" s="1">
        <f t="shared" si="118"/>
        <v>21</v>
      </c>
      <c r="U88" s="1">
        <f t="shared" si="119"/>
        <v>1905460.717963248</v>
      </c>
      <c r="V88" s="1">
        <f t="shared" si="120"/>
        <v>331131.12148259184</v>
      </c>
      <c r="W88" s="1">
        <f t="shared" si="121"/>
        <v>407380.27780411334</v>
      </c>
      <c r="X88" s="1">
        <f t="shared" si="122"/>
        <v>154881.66189124816</v>
      </c>
      <c r="Y88" s="1">
        <f t="shared" si="123"/>
        <v>2398.8329190194918</v>
      </c>
      <c r="Z88" s="1">
        <f t="shared" si="124"/>
        <v>38904.514499428085</v>
      </c>
      <c r="AA88" s="1">
        <f t="shared" si="125"/>
        <v>3864748.6550794095</v>
      </c>
      <c r="AB88" s="1">
        <f t="shared" si="126"/>
        <v>1469336.4581053397</v>
      </c>
      <c r="AC88" s="1">
        <f t="shared" si="127"/>
        <v>191906.63352155939</v>
      </c>
      <c r="AD88" s="1">
        <f t="shared" si="128"/>
        <v>3112361.1599542499</v>
      </c>
      <c r="AE88" s="1">
        <f t="shared" si="129"/>
        <v>1201151.8592551346</v>
      </c>
      <c r="AF88" s="1">
        <f t="shared" si="130"/>
        <v>370266.75822222047</v>
      </c>
      <c r="AG88" s="11"/>
      <c r="AH88" s="11"/>
      <c r="AI88" s="9"/>
      <c r="AJ88" s="9"/>
    </row>
    <row r="89" spans="1:36" x14ac:dyDescent="0.2">
      <c r="A89" s="23"/>
      <c r="B89" s="12" t="s">
        <v>34</v>
      </c>
      <c r="C89" s="13">
        <v>22</v>
      </c>
      <c r="D89" s="13">
        <v>3</v>
      </c>
      <c r="E89" s="13">
        <v>2015</v>
      </c>
      <c r="F89" s="16">
        <v>58.4</v>
      </c>
      <c r="G89" s="16">
        <v>52.2</v>
      </c>
      <c r="H89" s="16">
        <v>59.5</v>
      </c>
      <c r="I89" s="16">
        <v>52.6</v>
      </c>
      <c r="J89" s="16">
        <v>49.8</v>
      </c>
      <c r="K89" s="16">
        <v>44.4</v>
      </c>
      <c r="L89" s="18">
        <v>32.1</v>
      </c>
      <c r="M89" s="18">
        <v>45.8</v>
      </c>
      <c r="N89" s="9">
        <f t="shared" si="132"/>
        <v>57.20916676745076</v>
      </c>
      <c r="O89" s="9">
        <f t="shared" si="133"/>
        <v>53.732504247707958</v>
      </c>
      <c r="P89" s="7"/>
      <c r="Q89" s="1">
        <f t="shared" ref="Q89:Q98" si="134">10^(F89/10)</f>
        <v>691830.97091893724</v>
      </c>
      <c r="R89" s="1">
        <f t="shared" ref="R89:R98" si="135">10^(G89/10)</f>
        <v>165958.69074375663</v>
      </c>
      <c r="S89" s="1">
        <f t="shared" ref="S89:S98" si="136">IF(F89&gt;0,1+S88,0+S88)</f>
        <v>22</v>
      </c>
      <c r="T89" s="1">
        <f t="shared" ref="T89:T98" si="137">IF(G89&gt;0,1+T88,0+T88)</f>
        <v>22</v>
      </c>
      <c r="U89" s="1">
        <f t="shared" ref="U89:U98" si="138">10^(H89/10)</f>
        <v>891250.93813374708</v>
      </c>
      <c r="V89" s="1">
        <f t="shared" ref="V89:V98" si="139">10^(I89/10)</f>
        <v>181970.08586099857</v>
      </c>
      <c r="W89" s="1">
        <f t="shared" ref="W89:W98" si="140">10^(J89/10)</f>
        <v>95499.258602143629</v>
      </c>
      <c r="X89" s="1">
        <f t="shared" ref="X89:X98" si="141">10^(K89/10)</f>
        <v>27542.287033381672</v>
      </c>
      <c r="Y89" s="1">
        <f t="shared" ref="Y89:Y98" si="142">10^(L89/10)</f>
        <v>1621.8100973589308</v>
      </c>
      <c r="Z89" s="1">
        <f t="shared" ref="Z89:Z98" si="143">10^(M89/10)</f>
        <v>38018.939632056143</v>
      </c>
      <c r="AA89" s="1">
        <f t="shared" ref="AA89:AA98" si="144">3*10^((J89+5)/10)</f>
        <v>905985.51612060564</v>
      </c>
      <c r="AB89" s="1">
        <f t="shared" ref="AB89:AB98" si="145">3*10^((K89+5)/10)</f>
        <v>261289.0769868244</v>
      </c>
      <c r="AC89" s="1">
        <f t="shared" ref="AC89:AC98" si="146">8*10^((L89+10)/10)</f>
        <v>129744.80778871448</v>
      </c>
      <c r="AD89" s="1">
        <f t="shared" ref="AD89:AD98" si="147">8*10^((M89+10)/10)</f>
        <v>3041515.170564495</v>
      </c>
      <c r="AE89" s="1">
        <f t="shared" ref="AE89:AE98" si="148">10^(N89/10)</f>
        <v>525916.35498533444</v>
      </c>
      <c r="AF89" s="1">
        <f t="shared" ref="AF89:AF98" si="149">10^(O89/10)</f>
        <v>236183.9734893463</v>
      </c>
    </row>
    <row r="90" spans="1:36" x14ac:dyDescent="0.2">
      <c r="A90" s="23"/>
      <c r="B90" s="12" t="s">
        <v>35</v>
      </c>
      <c r="C90" s="13">
        <v>23</v>
      </c>
      <c r="D90" s="13">
        <v>3</v>
      </c>
      <c r="E90" s="13">
        <v>2015</v>
      </c>
      <c r="F90" s="16">
        <v>54.4</v>
      </c>
      <c r="G90" s="16">
        <v>51.7</v>
      </c>
      <c r="H90" s="16">
        <v>55.4</v>
      </c>
      <c r="I90" s="16">
        <v>51.9</v>
      </c>
      <c r="J90" s="16">
        <v>46.4</v>
      </c>
      <c r="K90" s="16">
        <v>44.1</v>
      </c>
      <c r="L90" s="18">
        <v>30.4</v>
      </c>
      <c r="M90" s="18">
        <v>46</v>
      </c>
      <c r="N90" s="9">
        <f t="shared" si="132"/>
        <v>53.195755613086689</v>
      </c>
      <c r="O90" s="9">
        <f t="shared" si="133"/>
        <v>53.555607125160961</v>
      </c>
      <c r="P90" s="7"/>
      <c r="Q90" s="1">
        <f t="shared" si="134"/>
        <v>275422.87033381651</v>
      </c>
      <c r="R90" s="1">
        <f t="shared" si="135"/>
        <v>147910.83881682079</v>
      </c>
      <c r="S90" s="1">
        <f t="shared" si="136"/>
        <v>23</v>
      </c>
      <c r="T90" s="1">
        <f t="shared" si="137"/>
        <v>23</v>
      </c>
      <c r="U90" s="1">
        <f t="shared" si="138"/>
        <v>346736.85045253241</v>
      </c>
      <c r="V90" s="1">
        <f t="shared" si="139"/>
        <v>154881.66189124816</v>
      </c>
      <c r="W90" s="1">
        <f t="shared" si="140"/>
        <v>43651.583224016598</v>
      </c>
      <c r="X90" s="1">
        <f t="shared" si="141"/>
        <v>25703.95782768865</v>
      </c>
      <c r="Y90" s="1">
        <f t="shared" si="142"/>
        <v>1096.4781961431863</v>
      </c>
      <c r="Z90" s="1">
        <f t="shared" si="143"/>
        <v>39810.717055349742</v>
      </c>
      <c r="AA90" s="1">
        <f t="shared" si="144"/>
        <v>414115.27938086574</v>
      </c>
      <c r="AB90" s="1">
        <f t="shared" si="145"/>
        <v>243849.15484923002</v>
      </c>
      <c r="AC90" s="1">
        <f t="shared" si="146"/>
        <v>87718.255691454848</v>
      </c>
      <c r="AD90" s="1">
        <f t="shared" si="147"/>
        <v>3184857.3644279772</v>
      </c>
      <c r="AE90" s="1">
        <f t="shared" si="148"/>
        <v>208725.52462313542</v>
      </c>
      <c r="AF90" s="1">
        <f t="shared" si="149"/>
        <v>226757.00516097667</v>
      </c>
    </row>
    <row r="91" spans="1:36" x14ac:dyDescent="0.2">
      <c r="A91" s="23"/>
      <c r="B91" s="12" t="s">
        <v>29</v>
      </c>
      <c r="C91" s="13">
        <v>24</v>
      </c>
      <c r="D91" s="13">
        <v>3</v>
      </c>
      <c r="E91" s="13">
        <v>2015</v>
      </c>
      <c r="F91" s="16">
        <v>53.2</v>
      </c>
      <c r="G91" s="16">
        <v>52</v>
      </c>
      <c r="H91" s="16">
        <v>54.2</v>
      </c>
      <c r="I91" s="16">
        <v>51.6</v>
      </c>
      <c r="J91" s="16">
        <v>47</v>
      </c>
      <c r="K91" s="16">
        <v>51.2</v>
      </c>
      <c r="L91" s="18">
        <v>0</v>
      </c>
      <c r="M91" s="18">
        <v>46</v>
      </c>
      <c r="N91" s="9">
        <f t="shared" si="132"/>
        <v>52.102846628035124</v>
      </c>
      <c r="O91" s="9">
        <f t="shared" si="133"/>
        <v>54.201302855390409</v>
      </c>
      <c r="P91" s="7"/>
      <c r="Q91" s="1">
        <f t="shared" si="134"/>
        <v>208929.61308540447</v>
      </c>
      <c r="R91" s="1">
        <f t="shared" si="135"/>
        <v>158489.31924611164</v>
      </c>
      <c r="S91" s="1">
        <f t="shared" si="136"/>
        <v>24</v>
      </c>
      <c r="T91" s="1">
        <f t="shared" si="137"/>
        <v>24</v>
      </c>
      <c r="U91" s="1">
        <f t="shared" si="138"/>
        <v>263026.79918953858</v>
      </c>
      <c r="V91" s="1">
        <f t="shared" si="139"/>
        <v>144543.97707459307</v>
      </c>
      <c r="W91" s="1">
        <f t="shared" si="140"/>
        <v>50118.723362727294</v>
      </c>
      <c r="X91" s="1">
        <f t="shared" si="141"/>
        <v>131825.67385564081</v>
      </c>
      <c r="Y91" s="1">
        <f t="shared" si="142"/>
        <v>1</v>
      </c>
      <c r="Z91" s="1">
        <f t="shared" si="143"/>
        <v>39810.717055349742</v>
      </c>
      <c r="AA91" s="1">
        <f t="shared" si="144"/>
        <v>475467.9577383349</v>
      </c>
      <c r="AB91" s="1">
        <f t="shared" si="145"/>
        <v>1250608.1504110079</v>
      </c>
      <c r="AC91" s="1">
        <f t="shared" si="146"/>
        <v>80</v>
      </c>
      <c r="AD91" s="1">
        <f t="shared" si="147"/>
        <v>3184857.3644279772</v>
      </c>
      <c r="AE91" s="1">
        <f t="shared" si="148"/>
        <v>162287.34780009746</v>
      </c>
      <c r="AF91" s="1">
        <f t="shared" si="149"/>
        <v>263105.71736702934</v>
      </c>
    </row>
    <row r="92" spans="1:36" x14ac:dyDescent="0.2">
      <c r="A92" s="23"/>
      <c r="B92" s="12" t="s">
        <v>30</v>
      </c>
      <c r="C92" s="13">
        <v>25</v>
      </c>
      <c r="D92" s="13">
        <v>3</v>
      </c>
      <c r="E92" s="13">
        <v>2015</v>
      </c>
      <c r="F92" s="16">
        <v>55.6</v>
      </c>
      <c r="G92" s="16">
        <v>52</v>
      </c>
      <c r="H92" s="16">
        <v>56.3</v>
      </c>
      <c r="I92" s="16">
        <v>52.1</v>
      </c>
      <c r="J92" s="16">
        <v>53</v>
      </c>
      <c r="K92" s="16">
        <v>48.4</v>
      </c>
      <c r="L92" s="18">
        <v>26</v>
      </c>
      <c r="M92" s="18">
        <v>46</v>
      </c>
      <c r="N92" s="9">
        <f t="shared" si="132"/>
        <v>54.931241474631975</v>
      </c>
      <c r="O92" s="9">
        <f t="shared" si="133"/>
        <v>53.942720724220088</v>
      </c>
      <c r="P92" s="7"/>
      <c r="Q92" s="1">
        <f t="shared" si="134"/>
        <v>363078.05477010203</v>
      </c>
      <c r="R92" s="1">
        <f t="shared" si="135"/>
        <v>158489.31924611164</v>
      </c>
      <c r="S92" s="1">
        <f t="shared" si="136"/>
        <v>25</v>
      </c>
      <c r="T92" s="1">
        <f t="shared" si="137"/>
        <v>25</v>
      </c>
      <c r="U92" s="1">
        <f t="shared" si="138"/>
        <v>426579.51880159322</v>
      </c>
      <c r="V92" s="1">
        <f t="shared" si="139"/>
        <v>162181.00973589328</v>
      </c>
      <c r="W92" s="1">
        <f t="shared" si="140"/>
        <v>199526.23149688813</v>
      </c>
      <c r="X92" s="1">
        <f t="shared" si="141"/>
        <v>69183.097091893651</v>
      </c>
      <c r="Y92" s="1">
        <f t="shared" si="142"/>
        <v>398.10717055349761</v>
      </c>
      <c r="Z92" s="1">
        <f t="shared" si="143"/>
        <v>39810.717055349742</v>
      </c>
      <c r="AA92" s="1">
        <f t="shared" si="144"/>
        <v>1892872.0334405825</v>
      </c>
      <c r="AB92" s="1">
        <f t="shared" si="145"/>
        <v>656328.4871848661</v>
      </c>
      <c r="AC92" s="1">
        <f t="shared" si="146"/>
        <v>31848.573644279815</v>
      </c>
      <c r="AD92" s="1">
        <f t="shared" si="147"/>
        <v>3184857.3644279772</v>
      </c>
      <c r="AE92" s="1">
        <f t="shared" si="148"/>
        <v>311260.59797939908</v>
      </c>
      <c r="AF92" s="1">
        <f t="shared" si="149"/>
        <v>247897.45742414394</v>
      </c>
    </row>
    <row r="93" spans="1:36" x14ac:dyDescent="0.2">
      <c r="A93" s="23"/>
      <c r="B93" s="12" t="s">
        <v>31</v>
      </c>
      <c r="C93" s="13">
        <v>26</v>
      </c>
      <c r="D93" s="13">
        <v>3</v>
      </c>
      <c r="E93" s="13">
        <v>2015</v>
      </c>
      <c r="F93" s="16">
        <v>56.1</v>
      </c>
      <c r="G93" s="16">
        <v>52.3</v>
      </c>
      <c r="H93" s="16">
        <v>56.9</v>
      </c>
      <c r="I93" s="16">
        <v>52.3</v>
      </c>
      <c r="J93" s="16">
        <v>52.3</v>
      </c>
      <c r="K93" s="16">
        <v>46.9</v>
      </c>
      <c r="L93" s="18">
        <v>29.8</v>
      </c>
      <c r="M93" s="18">
        <v>47.4</v>
      </c>
      <c r="N93" s="9">
        <f t="shared" si="132"/>
        <v>55.258337846535099</v>
      </c>
      <c r="O93" s="9">
        <f t="shared" si="133"/>
        <v>54.691276158718338</v>
      </c>
      <c r="P93" s="5"/>
      <c r="Q93" s="1">
        <f t="shared" si="134"/>
        <v>407380.27780411334</v>
      </c>
      <c r="R93" s="1">
        <f t="shared" si="135"/>
        <v>169824.36524617439</v>
      </c>
      <c r="S93" s="1">
        <f t="shared" si="136"/>
        <v>26</v>
      </c>
      <c r="T93" s="1">
        <f t="shared" si="137"/>
        <v>26</v>
      </c>
      <c r="U93" s="1">
        <f t="shared" si="138"/>
        <v>489778.81936844654</v>
      </c>
      <c r="V93" s="1">
        <f t="shared" si="139"/>
        <v>169824.36524617439</v>
      </c>
      <c r="W93" s="1">
        <f t="shared" si="140"/>
        <v>169824.36524617439</v>
      </c>
      <c r="X93" s="1">
        <f t="shared" si="141"/>
        <v>48977.881936844598</v>
      </c>
      <c r="Y93" s="1">
        <f t="shared" si="142"/>
        <v>954.99258602143675</v>
      </c>
      <c r="Z93" s="1">
        <f t="shared" si="143"/>
        <v>54954.087385762505</v>
      </c>
      <c r="AA93" s="1">
        <f t="shared" si="144"/>
        <v>1611095.3891107584</v>
      </c>
      <c r="AB93" s="1">
        <f t="shared" si="145"/>
        <v>464644.98567374446</v>
      </c>
      <c r="AC93" s="1">
        <f t="shared" si="146"/>
        <v>76399.406881714822</v>
      </c>
      <c r="AD93" s="1">
        <f t="shared" si="147"/>
        <v>4396326.9908610051</v>
      </c>
      <c r="AE93" s="1">
        <f t="shared" si="148"/>
        <v>335609.14365759533</v>
      </c>
      <c r="AF93" s="1">
        <f t="shared" si="149"/>
        <v>294528.69686395884</v>
      </c>
    </row>
    <row r="94" spans="1:36" x14ac:dyDescent="0.2">
      <c r="A94" s="23"/>
      <c r="B94" s="12" t="s">
        <v>32</v>
      </c>
      <c r="C94" s="13">
        <v>27</v>
      </c>
      <c r="D94" s="13">
        <v>3</v>
      </c>
      <c r="E94" s="13">
        <v>2015</v>
      </c>
      <c r="F94" s="16">
        <v>56.5</v>
      </c>
      <c r="G94" s="16">
        <v>52</v>
      </c>
      <c r="H94" s="16">
        <v>57.6</v>
      </c>
      <c r="I94" s="16">
        <v>51.7</v>
      </c>
      <c r="J94" s="16">
        <v>45.3</v>
      </c>
      <c r="K94" s="16">
        <v>43.7</v>
      </c>
      <c r="L94" s="18">
        <v>34.700000000000003</v>
      </c>
      <c r="M94" s="18">
        <v>48.3</v>
      </c>
      <c r="N94" s="9">
        <f t="shared" si="132"/>
        <v>55.24951440707828</v>
      </c>
      <c r="O94" s="9">
        <f t="shared" si="133"/>
        <v>54.979598619173878</v>
      </c>
      <c r="P94" s="5"/>
      <c r="Q94" s="1">
        <f t="shared" si="134"/>
        <v>446683.59215096442</v>
      </c>
      <c r="R94" s="1">
        <f t="shared" si="135"/>
        <v>158489.31924611164</v>
      </c>
      <c r="S94" s="1">
        <f t="shared" si="136"/>
        <v>27</v>
      </c>
      <c r="T94" s="1">
        <f t="shared" si="137"/>
        <v>27</v>
      </c>
      <c r="U94" s="1">
        <f t="shared" si="138"/>
        <v>575439.93733715697</v>
      </c>
      <c r="V94" s="1">
        <f t="shared" si="139"/>
        <v>147910.83881682079</v>
      </c>
      <c r="W94" s="1">
        <f t="shared" si="140"/>
        <v>33884.415613920231</v>
      </c>
      <c r="X94" s="1">
        <f t="shared" si="141"/>
        <v>23442.288153199243</v>
      </c>
      <c r="Y94" s="1">
        <f t="shared" si="142"/>
        <v>2951.2092266663899</v>
      </c>
      <c r="Z94" s="1">
        <f t="shared" si="143"/>
        <v>67608.297539198305</v>
      </c>
      <c r="AA94" s="1">
        <f t="shared" si="144"/>
        <v>321455.79157128191</v>
      </c>
      <c r="AB94" s="1">
        <f t="shared" si="145"/>
        <v>222393.07239027557</v>
      </c>
      <c r="AC94" s="1">
        <f t="shared" si="146"/>
        <v>236096.73813331127</v>
      </c>
      <c r="AD94" s="1">
        <f t="shared" si="147"/>
        <v>5408663.8031358607</v>
      </c>
      <c r="AE94" s="1">
        <f t="shared" si="148"/>
        <v>334927.98812865163</v>
      </c>
      <c r="AF94" s="1">
        <f t="shared" si="149"/>
        <v>314745.74083936715</v>
      </c>
    </row>
    <row r="95" spans="1:36" x14ac:dyDescent="0.2">
      <c r="A95" s="23"/>
      <c r="B95" s="12" t="s">
        <v>33</v>
      </c>
      <c r="C95" s="13">
        <v>28</v>
      </c>
      <c r="D95" s="13">
        <v>3</v>
      </c>
      <c r="E95" s="13">
        <v>2015</v>
      </c>
      <c r="F95" s="16">
        <v>59.1</v>
      </c>
      <c r="G95" s="16">
        <v>52.9</v>
      </c>
      <c r="H95" s="16">
        <v>60</v>
      </c>
      <c r="I95" s="16">
        <v>53.1</v>
      </c>
      <c r="J95" s="16">
        <v>54.1</v>
      </c>
      <c r="K95" s="16">
        <v>48.7</v>
      </c>
      <c r="L95" s="18">
        <v>24.4</v>
      </c>
      <c r="M95" s="18">
        <v>46.4</v>
      </c>
      <c r="N95" s="9">
        <f t="shared" si="132"/>
        <v>58.090130062756906</v>
      </c>
      <c r="O95" s="9">
        <f t="shared" si="133"/>
        <v>54.554574325820866</v>
      </c>
      <c r="P95" s="5"/>
      <c r="Q95" s="1">
        <f t="shared" si="134"/>
        <v>812830.51616410096</v>
      </c>
      <c r="R95" s="1">
        <f t="shared" si="135"/>
        <v>194984.45997580473</v>
      </c>
      <c r="S95" s="1">
        <f t="shared" si="136"/>
        <v>28</v>
      </c>
      <c r="T95" s="1">
        <f t="shared" si="137"/>
        <v>28</v>
      </c>
      <c r="U95" s="1">
        <f t="shared" si="138"/>
        <v>1000000</v>
      </c>
      <c r="V95" s="1">
        <f t="shared" si="139"/>
        <v>204173.79446695346</v>
      </c>
      <c r="W95" s="1">
        <f t="shared" si="140"/>
        <v>257039.57827688678</v>
      </c>
      <c r="X95" s="1">
        <f t="shared" si="141"/>
        <v>74131.024130091857</v>
      </c>
      <c r="Y95" s="1">
        <f t="shared" si="142"/>
        <v>275.42287033381683</v>
      </c>
      <c r="Z95" s="1">
        <f t="shared" si="143"/>
        <v>43651.583224016598</v>
      </c>
      <c r="AA95" s="1">
        <f t="shared" si="144"/>
        <v>2438491.5484923031</v>
      </c>
      <c r="AB95" s="1">
        <f t="shared" si="145"/>
        <v>703268.64459597797</v>
      </c>
      <c r="AC95" s="1">
        <f t="shared" si="146"/>
        <v>22033.829626705352</v>
      </c>
      <c r="AD95" s="1">
        <f t="shared" si="147"/>
        <v>3492126.6579213319</v>
      </c>
      <c r="AE95" s="1">
        <f t="shared" si="148"/>
        <v>644188.55742162594</v>
      </c>
      <c r="AF95" s="1">
        <f t="shared" si="149"/>
        <v>285402.27627448802</v>
      </c>
    </row>
    <row r="96" spans="1:36" x14ac:dyDescent="0.2">
      <c r="A96" s="23"/>
      <c r="B96" s="12" t="s">
        <v>34</v>
      </c>
      <c r="C96" s="13">
        <v>29</v>
      </c>
      <c r="D96" s="13">
        <v>3</v>
      </c>
      <c r="E96" s="13">
        <v>2015</v>
      </c>
      <c r="F96" s="16">
        <v>57.2</v>
      </c>
      <c r="G96" s="16">
        <v>52.2</v>
      </c>
      <c r="H96" s="16">
        <v>58.4</v>
      </c>
      <c r="I96" s="16">
        <v>53</v>
      </c>
      <c r="J96" s="16">
        <v>38.5</v>
      </c>
      <c r="K96" s="16">
        <v>47.6</v>
      </c>
      <c r="L96" s="18">
        <v>0</v>
      </c>
      <c r="M96" s="18">
        <v>39.299999999999997</v>
      </c>
      <c r="N96" s="9">
        <f t="shared" si="132"/>
        <v>55.769670098867607</v>
      </c>
      <c r="O96" s="9">
        <f t="shared" si="133"/>
        <v>52.019273428577002</v>
      </c>
      <c r="P96" s="5"/>
      <c r="Q96" s="1">
        <f t="shared" si="134"/>
        <v>524807.46024977381</v>
      </c>
      <c r="R96" s="1">
        <f t="shared" si="135"/>
        <v>165958.69074375663</v>
      </c>
      <c r="S96" s="1">
        <f t="shared" si="136"/>
        <v>29</v>
      </c>
      <c r="T96" s="1">
        <f t="shared" si="137"/>
        <v>29</v>
      </c>
      <c r="U96" s="1">
        <f t="shared" si="138"/>
        <v>691830.97091893724</v>
      </c>
      <c r="V96" s="1">
        <f t="shared" si="139"/>
        <v>199526.23149688813</v>
      </c>
      <c r="W96" s="1">
        <f t="shared" si="140"/>
        <v>7079.4578438413828</v>
      </c>
      <c r="X96" s="1">
        <f t="shared" si="141"/>
        <v>57543.993733715732</v>
      </c>
      <c r="Y96" s="1">
        <f t="shared" si="142"/>
        <v>1</v>
      </c>
      <c r="Z96" s="1">
        <f t="shared" si="143"/>
        <v>8511.3803820237626</v>
      </c>
      <c r="AA96" s="1">
        <f t="shared" si="144"/>
        <v>67161.634157050139</v>
      </c>
      <c r="AB96" s="1">
        <f t="shared" si="145"/>
        <v>545910.25758299569</v>
      </c>
      <c r="AC96" s="1">
        <f t="shared" si="146"/>
        <v>80</v>
      </c>
      <c r="AD96" s="1">
        <f t="shared" si="147"/>
        <v>680910.43056190177</v>
      </c>
      <c r="AE96" s="1">
        <f t="shared" si="148"/>
        <v>377543.51067096862</v>
      </c>
      <c r="AF96" s="1">
        <f t="shared" si="149"/>
        <v>159194.23740018523</v>
      </c>
    </row>
    <row r="97" spans="1:32" x14ac:dyDescent="0.2">
      <c r="A97" s="23"/>
      <c r="B97" s="12" t="s">
        <v>35</v>
      </c>
      <c r="C97" s="13">
        <v>30</v>
      </c>
      <c r="D97" s="13">
        <v>3</v>
      </c>
      <c r="E97" s="13">
        <v>2015</v>
      </c>
      <c r="F97" s="16">
        <v>54.3</v>
      </c>
      <c r="G97" s="16">
        <v>53.6</v>
      </c>
      <c r="H97" s="16">
        <v>54.7</v>
      </c>
      <c r="I97" s="16">
        <v>54.1</v>
      </c>
      <c r="J97" s="16">
        <v>53.8</v>
      </c>
      <c r="K97" s="16">
        <v>49.6</v>
      </c>
      <c r="L97" s="18">
        <v>34.799999999999997</v>
      </c>
      <c r="M97" s="18">
        <v>44.7</v>
      </c>
      <c r="N97" s="9">
        <f t="shared" si="132"/>
        <v>54.228291923511172</v>
      </c>
      <c r="O97" s="9">
        <f t="shared" si="133"/>
        <v>54.372014931126714</v>
      </c>
      <c r="P97" s="5"/>
      <c r="Q97" s="1">
        <f t="shared" si="134"/>
        <v>269153.48039269145</v>
      </c>
      <c r="R97" s="1">
        <f t="shared" si="135"/>
        <v>229086.76527677779</v>
      </c>
      <c r="S97" s="1">
        <f t="shared" si="136"/>
        <v>30</v>
      </c>
      <c r="T97" s="1">
        <f t="shared" si="137"/>
        <v>30</v>
      </c>
      <c r="U97" s="1">
        <f t="shared" si="138"/>
        <v>295120.92266663938</v>
      </c>
      <c r="V97" s="1">
        <f t="shared" si="139"/>
        <v>257039.57827688678</v>
      </c>
      <c r="W97" s="1">
        <f t="shared" si="140"/>
        <v>239883.29190194907</v>
      </c>
      <c r="X97" s="1">
        <f t="shared" si="141"/>
        <v>91201.083935591028</v>
      </c>
      <c r="Y97" s="1">
        <f t="shared" si="142"/>
        <v>3019.9517204020176</v>
      </c>
      <c r="Z97" s="1">
        <f t="shared" si="143"/>
        <v>29512.092266663909</v>
      </c>
      <c r="AA97" s="1">
        <f t="shared" si="144"/>
        <v>2275732.7250875528</v>
      </c>
      <c r="AB97" s="1">
        <f t="shared" si="145"/>
        <v>865209.45093798265</v>
      </c>
      <c r="AC97" s="1">
        <f t="shared" si="146"/>
        <v>241596.13763216126</v>
      </c>
      <c r="AD97" s="1">
        <f t="shared" si="147"/>
        <v>2360967.381333115</v>
      </c>
      <c r="AE97" s="1">
        <f t="shared" si="148"/>
        <v>264745.86905775167</v>
      </c>
      <c r="AF97" s="1">
        <f t="shared" si="149"/>
        <v>273653.8062446093</v>
      </c>
    </row>
    <row r="98" spans="1:32" x14ac:dyDescent="0.2">
      <c r="A98" s="23"/>
      <c r="B98" s="12" t="s">
        <v>29</v>
      </c>
      <c r="C98" s="13">
        <v>31</v>
      </c>
      <c r="D98" s="13">
        <v>3</v>
      </c>
      <c r="E98" s="13">
        <v>2015</v>
      </c>
      <c r="F98" s="16">
        <v>53.2</v>
      </c>
      <c r="G98" s="16">
        <v>66.599999999999994</v>
      </c>
      <c r="H98" s="16">
        <v>54.2</v>
      </c>
      <c r="I98" s="16">
        <v>67.7</v>
      </c>
      <c r="J98" s="16">
        <v>53.3</v>
      </c>
      <c r="K98" s="16">
        <v>55.9</v>
      </c>
      <c r="L98" s="18">
        <v>40.5</v>
      </c>
      <c r="M98" s="18">
        <v>44.1</v>
      </c>
      <c r="N98" s="9">
        <f>10*LOG10((1/24)*(13*U98+AA98+AC98))</f>
        <v>54.222349005954904</v>
      </c>
      <c r="O98" s="9">
        <f>10*LOG10((1/24)*(13*V98+AB98+AD98))</f>
        <v>65.351716970315977</v>
      </c>
      <c r="P98" s="5"/>
      <c r="Q98" s="1">
        <f t="shared" si="134"/>
        <v>208929.61308540447</v>
      </c>
      <c r="R98" s="1">
        <f t="shared" si="135"/>
        <v>4570881.8961487515</v>
      </c>
      <c r="S98" s="1">
        <f t="shared" si="136"/>
        <v>31</v>
      </c>
      <c r="T98" s="1">
        <f t="shared" si="137"/>
        <v>31</v>
      </c>
      <c r="U98" s="1">
        <f t="shared" si="138"/>
        <v>263026.79918953858</v>
      </c>
      <c r="V98" s="1">
        <f t="shared" si="139"/>
        <v>5888436.5535559068</v>
      </c>
      <c r="W98" s="1">
        <f t="shared" si="140"/>
        <v>213796.20895022334</v>
      </c>
      <c r="X98" s="1">
        <f t="shared" si="141"/>
        <v>389045.14499428123</v>
      </c>
      <c r="Y98" s="1">
        <f t="shared" si="142"/>
        <v>11220.184543019639</v>
      </c>
      <c r="Z98" s="1">
        <f t="shared" si="143"/>
        <v>25703.95782768865</v>
      </c>
      <c r="AA98" s="1">
        <f t="shared" si="144"/>
        <v>2028248.9261759478</v>
      </c>
      <c r="AB98" s="1">
        <f t="shared" si="145"/>
        <v>3690806.312437146</v>
      </c>
      <c r="AC98" s="1">
        <f t="shared" si="146"/>
        <v>897614.76344157208</v>
      </c>
      <c r="AD98" s="1">
        <f t="shared" si="147"/>
        <v>2056316.6262150942</v>
      </c>
      <c r="AE98" s="1">
        <f t="shared" si="148"/>
        <v>264383.83662839717</v>
      </c>
      <c r="AF98" s="1">
        <f t="shared" si="149"/>
        <v>3429033.255619965</v>
      </c>
    </row>
    <row r="99" spans="1:32" ht="15.75" x14ac:dyDescent="0.25">
      <c r="A99" s="23"/>
      <c r="F99" s="17">
        <f>10*LOG10(1/S98*Q99)</f>
        <v>56.819087361254148</v>
      </c>
      <c r="G99" s="17">
        <f>10*LOG10(1/T98*R99)</f>
        <v>54.863520868327925</v>
      </c>
      <c r="H99" s="17">
        <f>10*LOG10(1/S98*U99)</f>
        <v>57.709680586069169</v>
      </c>
      <c r="I99" s="17">
        <f>10*LOG10(1/T98*V99)</f>
        <v>55.611441301178679</v>
      </c>
      <c r="J99" s="17">
        <f>10*LOG10(1/S98*W99)</f>
        <v>52.160886035158242</v>
      </c>
      <c r="K99" s="17">
        <f>10*LOG10(1/T98*X99)</f>
        <v>48.809241755535766</v>
      </c>
      <c r="L99" s="17">
        <f>10*LOG10(1/S98*Y99)</f>
        <v>34.096182445536321</v>
      </c>
      <c r="M99" s="17">
        <f>10*LOG10(1/T98*Z99)</f>
        <v>44.222251276398794</v>
      </c>
      <c r="N99" s="10">
        <f>10*LOG10(1/S98*AE99)</f>
        <v>55.9465985170145</v>
      </c>
      <c r="O99" s="10">
        <f>10*LOG10(1/T98*AF99)</f>
        <v>54.988084313740615</v>
      </c>
      <c r="P99" s="6"/>
      <c r="Q99" s="1">
        <f>SUM(Q68:Q98)</f>
        <v>14902887.737751773</v>
      </c>
      <c r="R99" s="1">
        <f>SUM(R68:R98)</f>
        <v>9499785.0931680538</v>
      </c>
      <c r="U99" s="1">
        <f t="shared" ref="U99:AF99" si="150">SUM(U68:U98)</f>
        <v>18294887.887536615</v>
      </c>
      <c r="V99" s="1">
        <f t="shared" si="150"/>
        <v>11285110.709238175</v>
      </c>
      <c r="W99" s="1">
        <f t="shared" si="150"/>
        <v>5098592.436084101</v>
      </c>
      <c r="X99" s="1">
        <f t="shared" si="150"/>
        <v>2356599.9785259208</v>
      </c>
      <c r="Y99" s="1">
        <f t="shared" si="150"/>
        <v>79612.257382489581</v>
      </c>
      <c r="Z99" s="1">
        <f t="shared" si="150"/>
        <v>819571.45047343336</v>
      </c>
      <c r="AA99" s="1">
        <f t="shared" si="150"/>
        <v>48369494.876796685</v>
      </c>
      <c r="AB99" s="1">
        <f t="shared" si="150"/>
        <v>22356670.398137409</v>
      </c>
      <c r="AC99" s="1">
        <f t="shared" si="150"/>
        <v>6368980.59059917</v>
      </c>
      <c r="AD99" s="1">
        <f t="shared" si="150"/>
        <v>65565716.037874691</v>
      </c>
      <c r="AE99" s="1">
        <f t="shared" si="150"/>
        <v>12190500.750223845</v>
      </c>
      <c r="AF99" s="1">
        <f t="shared" si="150"/>
        <v>9776201.0690045264</v>
      </c>
    </row>
    <row r="101" spans="1:32" x14ac:dyDescent="0.2">
      <c r="C101" s="13"/>
      <c r="D101" s="13"/>
      <c r="E101" s="13"/>
    </row>
    <row r="102" spans="1:32" x14ac:dyDescent="0.2">
      <c r="E102" s="14"/>
    </row>
  </sheetData>
  <mergeCells count="6">
    <mergeCell ref="B1:E1"/>
    <mergeCell ref="B67:E67"/>
    <mergeCell ref="B34:E34"/>
    <mergeCell ref="A1:A33"/>
    <mergeCell ref="A34:A66"/>
    <mergeCell ref="A67:A99"/>
  </mergeCells>
  <phoneticPr fontId="4" type="noConversion"/>
  <printOptions gridLines="1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>
    <oddFooter>&amp;L&amp;8Amt der Tiroler Landesregierung
Abteilung Emissionen Sicherheitstechnik Anlagen&amp;C&amp;8Seite &amp;P von &amp;N&amp;R&amp;8Erstellt: 07.04.2015 
&amp;F</oddFooter>
  </headerFooter>
  <rowBreaks count="2" manualBreakCount="2">
    <brk id="33" max="16383" man="1"/>
    <brk id="66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J31" sqref="A1:J31"/>
    </sheetView>
  </sheetViews>
  <sheetFormatPr baseColWidth="10" defaultRowHeight="12.75" x14ac:dyDescent="0.2"/>
  <cols>
    <col min="1" max="1" width="11.42578125" style="19"/>
    <col min="2" max="2" width="11.5703125" style="19" bestFit="1" customWidth="1"/>
    <col min="3" max="3" width="11.42578125" style="19" customWidth="1"/>
    <col min="4" max="5" width="14.5703125" style="19" bestFit="1" customWidth="1"/>
    <col min="6" max="7" width="11.5703125" style="19" bestFit="1" customWidth="1"/>
    <col min="8" max="16384" width="11.42578125" style="19"/>
  </cols>
  <sheetData>
    <row r="1" spans="2:7" x14ac:dyDescent="0.2">
      <c r="C1" s="21"/>
      <c r="D1" s="21"/>
      <c r="E1" s="21"/>
      <c r="F1" s="21"/>
      <c r="G1" s="21"/>
    </row>
    <row r="2" spans="2:7" x14ac:dyDescent="0.2">
      <c r="B2" s="21"/>
      <c r="C2" s="21"/>
      <c r="D2" s="21"/>
      <c r="F2" s="21"/>
      <c r="G2" s="21"/>
    </row>
    <row r="3" spans="2:7" x14ac:dyDescent="0.2">
      <c r="G3" s="20"/>
    </row>
    <row r="4" spans="2:7" x14ac:dyDescent="0.2">
      <c r="G4" s="20"/>
    </row>
    <row r="5" spans="2:7" x14ac:dyDescent="0.2">
      <c r="G5" s="20"/>
    </row>
    <row r="6" spans="2:7" x14ac:dyDescent="0.2">
      <c r="G6" s="20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Fluglärmrechner</dc:creator>
  <cp:lastModifiedBy>Fluglärmrechner</cp:lastModifiedBy>
  <cp:lastPrinted>2014-11-21T08:13:01Z</cp:lastPrinted>
  <dcterms:created xsi:type="dcterms:W3CDTF">2007-02-08T11:58:01Z</dcterms:created>
  <dcterms:modified xsi:type="dcterms:W3CDTF">2015-04-07T07:35:51Z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653906406</vt:i4>
  </property>
  <property fmtid="{D5CDD505-2E9C-101B-9397-08002B2CF9AE}" pid="3" name="_EmailSubject">
    <vt:lpwstr>Eu.xls</vt:lpwstr>
  </property>
  <property fmtid="{D5CDD505-2E9C-101B-9397-08002B2CF9AE}" pid="4" name="_AuthorEmail">
    <vt:lpwstr>ALBERT.RINNER@TIROL.GV.AT</vt:lpwstr>
  </property>
  <property fmtid="{D5CDD505-2E9C-101B-9397-08002B2CF9AE}" pid="5" name="_AuthorEmailDisplayName">
    <vt:lpwstr>RINNER Albert</vt:lpwstr>
  </property>
  <property fmtid="{D5CDD505-2E9C-101B-9397-08002B2CF9AE}" pid="6" name="_ReviewingToolsShownOnce">
    <vt:lpwstr/>
  </property>
</Properties>
</file>